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Z65419037 - Svařování, n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'VZ65419037 - Svařování, n...'!$C$74:$K$810</definedName>
    <definedName name="_xlnm.Print_Area" localSheetId="1">'VZ65419037 - Svařování, n...'!$C$4:$J$37,'VZ65419037 - Svařování, n...'!$C$43:$J$58,'VZ65419037 - Svařování, n...'!$C$64:$K$810</definedName>
    <definedName name="_xlnm.Print_Titles" localSheetId="1">'VZ65419037 - Svařování, n...'!$74:$74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809"/>
  <c r="BH809"/>
  <c r="BG809"/>
  <c r="BF809"/>
  <c r="T809"/>
  <c r="R809"/>
  <c r="P809"/>
  <c r="BK809"/>
  <c r="J809"/>
  <c r="BE809"/>
  <c r="BI807"/>
  <c r="BH807"/>
  <c r="BG807"/>
  <c r="BF807"/>
  <c r="T807"/>
  <c r="R807"/>
  <c r="P807"/>
  <c r="BK807"/>
  <c r="J807"/>
  <c r="BE807"/>
  <c r="BI805"/>
  <c r="BH805"/>
  <c r="BG805"/>
  <c r="BF805"/>
  <c r="T805"/>
  <c r="R805"/>
  <c r="P805"/>
  <c r="BK805"/>
  <c r="J805"/>
  <c r="BE805"/>
  <c r="BI803"/>
  <c r="BH803"/>
  <c r="BG803"/>
  <c r="BF803"/>
  <c r="T803"/>
  <c r="R803"/>
  <c r="P803"/>
  <c r="BK803"/>
  <c r="J803"/>
  <c r="BE803"/>
  <c r="BI800"/>
  <c r="BH800"/>
  <c r="BG800"/>
  <c r="BF800"/>
  <c r="T800"/>
  <c r="R800"/>
  <c r="P800"/>
  <c r="BK800"/>
  <c r="J800"/>
  <c r="BE800"/>
  <c r="BI797"/>
  <c r="BH797"/>
  <c r="BG797"/>
  <c r="BF797"/>
  <c r="T797"/>
  <c r="R797"/>
  <c r="P797"/>
  <c r="BK797"/>
  <c r="J797"/>
  <c r="BE797"/>
  <c r="BI794"/>
  <c r="BH794"/>
  <c r="BG794"/>
  <c r="BF794"/>
  <c r="T794"/>
  <c r="R794"/>
  <c r="P794"/>
  <c r="BK794"/>
  <c r="J794"/>
  <c r="BE794"/>
  <c r="BI791"/>
  <c r="BH791"/>
  <c r="BG791"/>
  <c r="BF791"/>
  <c r="T791"/>
  <c r="R791"/>
  <c r="P791"/>
  <c r="BK791"/>
  <c r="J791"/>
  <c r="BE791"/>
  <c r="BI788"/>
  <c r="BH788"/>
  <c r="BG788"/>
  <c r="BF788"/>
  <c r="T788"/>
  <c r="R788"/>
  <c r="P788"/>
  <c r="BK788"/>
  <c r="J788"/>
  <c r="BE788"/>
  <c r="BI785"/>
  <c r="BH785"/>
  <c r="BG785"/>
  <c r="BF785"/>
  <c r="T785"/>
  <c r="R785"/>
  <c r="P785"/>
  <c r="BK785"/>
  <c r="J785"/>
  <c r="BE785"/>
  <c r="BI782"/>
  <c r="BH782"/>
  <c r="BG782"/>
  <c r="BF782"/>
  <c r="T782"/>
  <c r="R782"/>
  <c r="P782"/>
  <c r="BK782"/>
  <c r="J782"/>
  <c r="BE782"/>
  <c r="BI779"/>
  <c r="BH779"/>
  <c r="BG779"/>
  <c r="BF779"/>
  <c r="T779"/>
  <c r="R779"/>
  <c r="P779"/>
  <c r="BK779"/>
  <c r="J779"/>
  <c r="BE779"/>
  <c r="BI776"/>
  <c r="BH776"/>
  <c r="BG776"/>
  <c r="BF776"/>
  <c r="T776"/>
  <c r="R776"/>
  <c r="P776"/>
  <c r="BK776"/>
  <c r="J776"/>
  <c r="BE776"/>
  <c r="BI773"/>
  <c r="BH773"/>
  <c r="BG773"/>
  <c r="BF773"/>
  <c r="T773"/>
  <c r="R773"/>
  <c r="P773"/>
  <c r="BK773"/>
  <c r="J773"/>
  <c r="BE773"/>
  <c r="BI770"/>
  <c r="BH770"/>
  <c r="BG770"/>
  <c r="BF770"/>
  <c r="T770"/>
  <c r="R770"/>
  <c r="P770"/>
  <c r="BK770"/>
  <c r="J770"/>
  <c r="BE770"/>
  <c r="BI767"/>
  <c r="BH767"/>
  <c r="BG767"/>
  <c r="BF767"/>
  <c r="T767"/>
  <c r="R767"/>
  <c r="P767"/>
  <c r="BK767"/>
  <c r="J767"/>
  <c r="BE767"/>
  <c r="BI764"/>
  <c r="BH764"/>
  <c r="BG764"/>
  <c r="BF764"/>
  <c r="T764"/>
  <c r="R764"/>
  <c r="P764"/>
  <c r="BK764"/>
  <c r="J764"/>
  <c r="BE764"/>
  <c r="BI761"/>
  <c r="BH761"/>
  <c r="BG761"/>
  <c r="BF761"/>
  <c r="T761"/>
  <c r="R761"/>
  <c r="P761"/>
  <c r="BK761"/>
  <c r="J761"/>
  <c r="BE761"/>
  <c r="BI758"/>
  <c r="BH758"/>
  <c r="BG758"/>
  <c r="BF758"/>
  <c r="T758"/>
  <c r="R758"/>
  <c r="P758"/>
  <c r="BK758"/>
  <c r="J758"/>
  <c r="BE758"/>
  <c r="BI755"/>
  <c r="BH755"/>
  <c r="BG755"/>
  <c r="BF755"/>
  <c r="T755"/>
  <c r="R755"/>
  <c r="P755"/>
  <c r="BK755"/>
  <c r="J755"/>
  <c r="BE755"/>
  <c r="BI752"/>
  <c r="BH752"/>
  <c r="BG752"/>
  <c r="BF752"/>
  <c r="T752"/>
  <c r="R752"/>
  <c r="P752"/>
  <c r="BK752"/>
  <c r="J752"/>
  <c r="BE752"/>
  <c r="BI749"/>
  <c r="BH749"/>
  <c r="BG749"/>
  <c r="BF749"/>
  <c r="T749"/>
  <c r="R749"/>
  <c r="P749"/>
  <c r="BK749"/>
  <c r="J749"/>
  <c r="BE749"/>
  <c r="BI746"/>
  <c r="BH746"/>
  <c r="BG746"/>
  <c r="BF746"/>
  <c r="T746"/>
  <c r="R746"/>
  <c r="P746"/>
  <c r="BK746"/>
  <c r="J746"/>
  <c r="BE746"/>
  <c r="BI743"/>
  <c r="BH743"/>
  <c r="BG743"/>
  <c r="BF743"/>
  <c r="T743"/>
  <c r="R743"/>
  <c r="P743"/>
  <c r="BK743"/>
  <c r="J743"/>
  <c r="BE743"/>
  <c r="BI740"/>
  <c r="BH740"/>
  <c r="BG740"/>
  <c r="BF740"/>
  <c r="T740"/>
  <c r="R740"/>
  <c r="P740"/>
  <c r="BK740"/>
  <c r="J740"/>
  <c r="BE740"/>
  <c r="BI737"/>
  <c r="BH737"/>
  <c r="BG737"/>
  <c r="BF737"/>
  <c r="T737"/>
  <c r="R737"/>
  <c r="P737"/>
  <c r="BK737"/>
  <c r="J737"/>
  <c r="BE737"/>
  <c r="BI734"/>
  <c r="BH734"/>
  <c r="BG734"/>
  <c r="BF734"/>
  <c r="T734"/>
  <c r="R734"/>
  <c r="P734"/>
  <c r="BK734"/>
  <c r="J734"/>
  <c r="BE734"/>
  <c r="BI731"/>
  <c r="BH731"/>
  <c r="BG731"/>
  <c r="BF731"/>
  <c r="T731"/>
  <c r="R731"/>
  <c r="P731"/>
  <c r="BK731"/>
  <c r="J731"/>
  <c r="BE731"/>
  <c r="BI728"/>
  <c r="BH728"/>
  <c r="BG728"/>
  <c r="BF728"/>
  <c r="T728"/>
  <c r="R728"/>
  <c r="P728"/>
  <c r="BK728"/>
  <c r="J728"/>
  <c r="BE728"/>
  <c r="BI725"/>
  <c r="BH725"/>
  <c r="BG725"/>
  <c r="BF725"/>
  <c r="T725"/>
  <c r="R725"/>
  <c r="P725"/>
  <c r="BK725"/>
  <c r="J725"/>
  <c r="BE725"/>
  <c r="BI722"/>
  <c r="BH722"/>
  <c r="BG722"/>
  <c r="BF722"/>
  <c r="T722"/>
  <c r="R722"/>
  <c r="P722"/>
  <c r="BK722"/>
  <c r="J722"/>
  <c r="BE722"/>
  <c r="BI719"/>
  <c r="BH719"/>
  <c r="BG719"/>
  <c r="BF719"/>
  <c r="T719"/>
  <c r="R719"/>
  <c r="P719"/>
  <c r="BK719"/>
  <c r="J719"/>
  <c r="BE719"/>
  <c r="BI716"/>
  <c r="BH716"/>
  <c r="BG716"/>
  <c r="BF716"/>
  <c r="T716"/>
  <c r="R716"/>
  <c r="P716"/>
  <c r="BK716"/>
  <c r="J716"/>
  <c r="BE716"/>
  <c r="BI713"/>
  <c r="BH713"/>
  <c r="BG713"/>
  <c r="BF713"/>
  <c r="T713"/>
  <c r="R713"/>
  <c r="P713"/>
  <c r="BK713"/>
  <c r="J713"/>
  <c r="BE713"/>
  <c r="BI710"/>
  <c r="BH710"/>
  <c r="BG710"/>
  <c r="BF710"/>
  <c r="T710"/>
  <c r="R710"/>
  <c r="P710"/>
  <c r="BK710"/>
  <c r="J710"/>
  <c r="BE710"/>
  <c r="BI707"/>
  <c r="BH707"/>
  <c r="BG707"/>
  <c r="BF707"/>
  <c r="T707"/>
  <c r="R707"/>
  <c r="P707"/>
  <c r="BK707"/>
  <c r="J707"/>
  <c r="BE707"/>
  <c r="BI704"/>
  <c r="BH704"/>
  <c r="BG704"/>
  <c r="BF704"/>
  <c r="T704"/>
  <c r="R704"/>
  <c r="P704"/>
  <c r="BK704"/>
  <c r="J704"/>
  <c r="BE704"/>
  <c r="BI701"/>
  <c r="BH701"/>
  <c r="BG701"/>
  <c r="BF701"/>
  <c r="T701"/>
  <c r="R701"/>
  <c r="P701"/>
  <c r="BK701"/>
  <c r="J701"/>
  <c r="BE701"/>
  <c r="BI699"/>
  <c r="BH699"/>
  <c r="BG699"/>
  <c r="BF699"/>
  <c r="T699"/>
  <c r="R699"/>
  <c r="P699"/>
  <c r="BK699"/>
  <c r="J699"/>
  <c r="BE699"/>
  <c r="BI697"/>
  <c r="BH697"/>
  <c r="BG697"/>
  <c r="BF697"/>
  <c r="T697"/>
  <c r="R697"/>
  <c r="P697"/>
  <c r="BK697"/>
  <c r="J697"/>
  <c r="BE697"/>
  <c r="BI695"/>
  <c r="BH695"/>
  <c r="BG695"/>
  <c r="BF695"/>
  <c r="T695"/>
  <c r="R695"/>
  <c r="P695"/>
  <c r="BK695"/>
  <c r="J695"/>
  <c r="BE695"/>
  <c r="BI693"/>
  <c r="BH693"/>
  <c r="BG693"/>
  <c r="BF693"/>
  <c r="T693"/>
  <c r="R693"/>
  <c r="P693"/>
  <c r="BK693"/>
  <c r="J693"/>
  <c r="BE693"/>
  <c r="BI691"/>
  <c r="BH691"/>
  <c r="BG691"/>
  <c r="BF691"/>
  <c r="T691"/>
  <c r="R691"/>
  <c r="P691"/>
  <c r="BK691"/>
  <c r="J691"/>
  <c r="BE691"/>
  <c r="BI689"/>
  <c r="BH689"/>
  <c r="BG689"/>
  <c r="BF689"/>
  <c r="T689"/>
  <c r="R689"/>
  <c r="P689"/>
  <c r="BK689"/>
  <c r="J689"/>
  <c r="BE689"/>
  <c r="BI687"/>
  <c r="BH687"/>
  <c r="BG687"/>
  <c r="BF687"/>
  <c r="T687"/>
  <c r="R687"/>
  <c r="P687"/>
  <c r="BK687"/>
  <c r="J687"/>
  <c r="BE687"/>
  <c r="BI685"/>
  <c r="BH685"/>
  <c r="BG685"/>
  <c r="BF685"/>
  <c r="T685"/>
  <c r="R685"/>
  <c r="P685"/>
  <c r="BK685"/>
  <c r="J685"/>
  <c r="BE685"/>
  <c r="BI683"/>
  <c r="BH683"/>
  <c r="BG683"/>
  <c r="BF683"/>
  <c r="T683"/>
  <c r="R683"/>
  <c r="P683"/>
  <c r="BK683"/>
  <c r="J683"/>
  <c r="BE683"/>
  <c r="BI681"/>
  <c r="BH681"/>
  <c r="BG681"/>
  <c r="BF681"/>
  <c r="T681"/>
  <c r="R681"/>
  <c r="P681"/>
  <c r="BK681"/>
  <c r="J681"/>
  <c r="BE681"/>
  <c r="BI679"/>
  <c r="BH679"/>
  <c r="BG679"/>
  <c r="BF679"/>
  <c r="T679"/>
  <c r="R679"/>
  <c r="P679"/>
  <c r="BK679"/>
  <c r="J679"/>
  <c r="BE679"/>
  <c r="BI677"/>
  <c r="BH677"/>
  <c r="BG677"/>
  <c r="BF677"/>
  <c r="T677"/>
  <c r="R677"/>
  <c r="P677"/>
  <c r="BK677"/>
  <c r="J677"/>
  <c r="BE677"/>
  <c r="BI675"/>
  <c r="BH675"/>
  <c r="BG675"/>
  <c r="BF675"/>
  <c r="T675"/>
  <c r="R675"/>
  <c r="P675"/>
  <c r="BK675"/>
  <c r="J675"/>
  <c r="BE675"/>
  <c r="BI673"/>
  <c r="BH673"/>
  <c r="BG673"/>
  <c r="BF673"/>
  <c r="T673"/>
  <c r="R673"/>
  <c r="P673"/>
  <c r="BK673"/>
  <c r="J673"/>
  <c r="BE673"/>
  <c r="BI671"/>
  <c r="BH671"/>
  <c r="BG671"/>
  <c r="BF671"/>
  <c r="T671"/>
  <c r="R671"/>
  <c r="P671"/>
  <c r="BK671"/>
  <c r="J671"/>
  <c r="BE671"/>
  <c r="BI669"/>
  <c r="BH669"/>
  <c r="BG669"/>
  <c r="BF669"/>
  <c r="T669"/>
  <c r="R669"/>
  <c r="P669"/>
  <c r="BK669"/>
  <c r="J669"/>
  <c r="BE669"/>
  <c r="BI667"/>
  <c r="BH667"/>
  <c r="BG667"/>
  <c r="BF667"/>
  <c r="T667"/>
  <c r="R667"/>
  <c r="P667"/>
  <c r="BK667"/>
  <c r="J667"/>
  <c r="BE667"/>
  <c r="BI665"/>
  <c r="BH665"/>
  <c r="BG665"/>
  <c r="BF665"/>
  <c r="T665"/>
  <c r="R665"/>
  <c r="P665"/>
  <c r="BK665"/>
  <c r="J665"/>
  <c r="BE665"/>
  <c r="BI663"/>
  <c r="BH663"/>
  <c r="BG663"/>
  <c r="BF663"/>
  <c r="T663"/>
  <c r="R663"/>
  <c r="P663"/>
  <c r="BK663"/>
  <c r="J663"/>
  <c r="BE663"/>
  <c r="BI661"/>
  <c r="BH661"/>
  <c r="BG661"/>
  <c r="BF661"/>
  <c r="T661"/>
  <c r="R661"/>
  <c r="P661"/>
  <c r="BK661"/>
  <c r="J661"/>
  <c r="BE661"/>
  <c r="BI659"/>
  <c r="BH659"/>
  <c r="BG659"/>
  <c r="BF659"/>
  <c r="T659"/>
  <c r="R659"/>
  <c r="P659"/>
  <c r="BK659"/>
  <c r="J659"/>
  <c r="BE659"/>
  <c r="BI657"/>
  <c r="BH657"/>
  <c r="BG657"/>
  <c r="BF657"/>
  <c r="T657"/>
  <c r="R657"/>
  <c r="P657"/>
  <c r="BK657"/>
  <c r="J657"/>
  <c r="BE657"/>
  <c r="BI655"/>
  <c r="BH655"/>
  <c r="BG655"/>
  <c r="BF655"/>
  <c r="T655"/>
  <c r="R655"/>
  <c r="P655"/>
  <c r="BK655"/>
  <c r="J655"/>
  <c r="BE655"/>
  <c r="BI653"/>
  <c r="BH653"/>
  <c r="BG653"/>
  <c r="BF653"/>
  <c r="T653"/>
  <c r="R653"/>
  <c r="P653"/>
  <c r="BK653"/>
  <c r="J653"/>
  <c r="BE653"/>
  <c r="BI651"/>
  <c r="BH651"/>
  <c r="BG651"/>
  <c r="BF651"/>
  <c r="T651"/>
  <c r="R651"/>
  <c r="P651"/>
  <c r="BK651"/>
  <c r="J651"/>
  <c r="BE651"/>
  <c r="BI649"/>
  <c r="BH649"/>
  <c r="BG649"/>
  <c r="BF649"/>
  <c r="T649"/>
  <c r="R649"/>
  <c r="P649"/>
  <c r="BK649"/>
  <c r="J649"/>
  <c r="BE649"/>
  <c r="BI647"/>
  <c r="BH647"/>
  <c r="BG647"/>
  <c r="BF647"/>
  <c r="T647"/>
  <c r="R647"/>
  <c r="P647"/>
  <c r="BK647"/>
  <c r="J647"/>
  <c r="BE647"/>
  <c r="BI645"/>
  <c r="BH645"/>
  <c r="BG645"/>
  <c r="BF645"/>
  <c r="T645"/>
  <c r="R645"/>
  <c r="P645"/>
  <c r="BK645"/>
  <c r="J645"/>
  <c r="BE645"/>
  <c r="BI643"/>
  <c r="BH643"/>
  <c r="BG643"/>
  <c r="BF643"/>
  <c r="T643"/>
  <c r="R643"/>
  <c r="P643"/>
  <c r="BK643"/>
  <c r="J643"/>
  <c r="BE643"/>
  <c r="BI641"/>
  <c r="BH641"/>
  <c r="BG641"/>
  <c r="BF641"/>
  <c r="T641"/>
  <c r="R641"/>
  <c r="P641"/>
  <c r="BK641"/>
  <c r="J641"/>
  <c r="BE641"/>
  <c r="BI639"/>
  <c r="BH639"/>
  <c r="BG639"/>
  <c r="BF639"/>
  <c r="T639"/>
  <c r="R639"/>
  <c r="P639"/>
  <c r="BK639"/>
  <c r="J639"/>
  <c r="BE639"/>
  <c r="BI637"/>
  <c r="BH637"/>
  <c r="BG637"/>
  <c r="BF637"/>
  <c r="T637"/>
  <c r="R637"/>
  <c r="P637"/>
  <c r="BK637"/>
  <c r="J637"/>
  <c r="BE637"/>
  <c r="BI635"/>
  <c r="BH635"/>
  <c r="BG635"/>
  <c r="BF635"/>
  <c r="T635"/>
  <c r="R635"/>
  <c r="P635"/>
  <c r="BK635"/>
  <c r="J635"/>
  <c r="BE635"/>
  <c r="BI633"/>
  <c r="BH633"/>
  <c r="BG633"/>
  <c r="BF633"/>
  <c r="T633"/>
  <c r="R633"/>
  <c r="P633"/>
  <c r="BK633"/>
  <c r="J633"/>
  <c r="BE633"/>
  <c r="BI631"/>
  <c r="BH631"/>
  <c r="BG631"/>
  <c r="BF631"/>
  <c r="T631"/>
  <c r="R631"/>
  <c r="P631"/>
  <c r="BK631"/>
  <c r="J631"/>
  <c r="BE631"/>
  <c r="BI629"/>
  <c r="BH629"/>
  <c r="BG629"/>
  <c r="BF629"/>
  <c r="T629"/>
  <c r="R629"/>
  <c r="P629"/>
  <c r="BK629"/>
  <c r="J629"/>
  <c r="BE629"/>
  <c r="BI627"/>
  <c r="BH627"/>
  <c r="BG627"/>
  <c r="BF627"/>
  <c r="T627"/>
  <c r="R627"/>
  <c r="P627"/>
  <c r="BK627"/>
  <c r="J627"/>
  <c r="BE627"/>
  <c r="BI625"/>
  <c r="BH625"/>
  <c r="BG625"/>
  <c r="BF625"/>
  <c r="T625"/>
  <c r="R625"/>
  <c r="P625"/>
  <c r="BK625"/>
  <c r="J625"/>
  <c r="BE625"/>
  <c r="BI623"/>
  <c r="BH623"/>
  <c r="BG623"/>
  <c r="BF623"/>
  <c r="T623"/>
  <c r="R623"/>
  <c r="P623"/>
  <c r="BK623"/>
  <c r="J623"/>
  <c r="BE623"/>
  <c r="BI621"/>
  <c r="BH621"/>
  <c r="BG621"/>
  <c r="BF621"/>
  <c r="T621"/>
  <c r="R621"/>
  <c r="P621"/>
  <c r="BK621"/>
  <c r="J621"/>
  <c r="BE621"/>
  <c r="BI619"/>
  <c r="BH619"/>
  <c r="BG619"/>
  <c r="BF619"/>
  <c r="T619"/>
  <c r="R619"/>
  <c r="P619"/>
  <c r="BK619"/>
  <c r="J619"/>
  <c r="BE619"/>
  <c r="BI617"/>
  <c r="BH617"/>
  <c r="BG617"/>
  <c r="BF617"/>
  <c r="T617"/>
  <c r="R617"/>
  <c r="P617"/>
  <c r="BK617"/>
  <c r="J617"/>
  <c r="BE617"/>
  <c r="BI615"/>
  <c r="BH615"/>
  <c r="BG615"/>
  <c r="BF615"/>
  <c r="T615"/>
  <c r="R615"/>
  <c r="P615"/>
  <c r="BK615"/>
  <c r="J615"/>
  <c r="BE615"/>
  <c r="BI613"/>
  <c r="BH613"/>
  <c r="BG613"/>
  <c r="BF613"/>
  <c r="T613"/>
  <c r="R613"/>
  <c r="P613"/>
  <c r="BK613"/>
  <c r="J613"/>
  <c r="BE613"/>
  <c r="BI611"/>
  <c r="BH611"/>
  <c r="BG611"/>
  <c r="BF611"/>
  <c r="T611"/>
  <c r="R611"/>
  <c r="P611"/>
  <c r="BK611"/>
  <c r="J611"/>
  <c r="BE611"/>
  <c r="BI609"/>
  <c r="BH609"/>
  <c r="BG609"/>
  <c r="BF609"/>
  <c r="T609"/>
  <c r="R609"/>
  <c r="P609"/>
  <c r="BK609"/>
  <c r="J609"/>
  <c r="BE609"/>
  <c r="BI607"/>
  <c r="BH607"/>
  <c r="BG607"/>
  <c r="BF607"/>
  <c r="T607"/>
  <c r="R607"/>
  <c r="P607"/>
  <c r="BK607"/>
  <c r="J607"/>
  <c r="BE607"/>
  <c r="BI605"/>
  <c r="BH605"/>
  <c r="BG605"/>
  <c r="BF605"/>
  <c r="T605"/>
  <c r="R605"/>
  <c r="P605"/>
  <c r="BK605"/>
  <c r="J605"/>
  <c r="BE605"/>
  <c r="BI603"/>
  <c r="BH603"/>
  <c r="BG603"/>
  <c r="BF603"/>
  <c r="T603"/>
  <c r="R603"/>
  <c r="P603"/>
  <c r="BK603"/>
  <c r="J603"/>
  <c r="BE603"/>
  <c r="BI601"/>
  <c r="BH601"/>
  <c r="BG601"/>
  <c r="BF601"/>
  <c r="T601"/>
  <c r="R601"/>
  <c r="P601"/>
  <c r="BK601"/>
  <c r="J601"/>
  <c r="BE601"/>
  <c r="BI599"/>
  <c r="BH599"/>
  <c r="BG599"/>
  <c r="BF599"/>
  <c r="T599"/>
  <c r="R599"/>
  <c r="P599"/>
  <c r="BK599"/>
  <c r="J599"/>
  <c r="BE599"/>
  <c r="BI597"/>
  <c r="BH597"/>
  <c r="BG597"/>
  <c r="BF597"/>
  <c r="T597"/>
  <c r="R597"/>
  <c r="P597"/>
  <c r="BK597"/>
  <c r="J597"/>
  <c r="BE597"/>
  <c r="BI595"/>
  <c r="BH595"/>
  <c r="BG595"/>
  <c r="BF595"/>
  <c r="T595"/>
  <c r="R595"/>
  <c r="P595"/>
  <c r="BK595"/>
  <c r="J595"/>
  <c r="BE595"/>
  <c r="BI593"/>
  <c r="BH593"/>
  <c r="BG593"/>
  <c r="BF593"/>
  <c r="T593"/>
  <c r="R593"/>
  <c r="P593"/>
  <c r="BK593"/>
  <c r="J593"/>
  <c r="BE593"/>
  <c r="BI591"/>
  <c r="BH591"/>
  <c r="BG591"/>
  <c r="BF591"/>
  <c r="T591"/>
  <c r="R591"/>
  <c r="P591"/>
  <c r="BK591"/>
  <c r="J591"/>
  <c r="BE591"/>
  <c r="BI589"/>
  <c r="BH589"/>
  <c r="BG589"/>
  <c r="BF589"/>
  <c r="T589"/>
  <c r="R589"/>
  <c r="P589"/>
  <c r="BK589"/>
  <c r="J589"/>
  <c r="BE589"/>
  <c r="BI587"/>
  <c r="BH587"/>
  <c r="BG587"/>
  <c r="BF587"/>
  <c r="T587"/>
  <c r="R587"/>
  <c r="P587"/>
  <c r="BK587"/>
  <c r="J587"/>
  <c r="BE587"/>
  <c r="BI585"/>
  <c r="BH585"/>
  <c r="BG585"/>
  <c r="BF585"/>
  <c r="T585"/>
  <c r="R585"/>
  <c r="P585"/>
  <c r="BK585"/>
  <c r="J585"/>
  <c r="BE585"/>
  <c r="BI582"/>
  <c r="BH582"/>
  <c r="BG582"/>
  <c r="BF582"/>
  <c r="T582"/>
  <c r="R582"/>
  <c r="P582"/>
  <c r="BK582"/>
  <c r="J582"/>
  <c r="BE582"/>
  <c r="BI579"/>
  <c r="BH579"/>
  <c r="BG579"/>
  <c r="BF579"/>
  <c r="T579"/>
  <c r="R579"/>
  <c r="P579"/>
  <c r="BK579"/>
  <c r="J579"/>
  <c r="BE579"/>
  <c r="BI576"/>
  <c r="BH576"/>
  <c r="BG576"/>
  <c r="BF576"/>
  <c r="T576"/>
  <c r="R576"/>
  <c r="P576"/>
  <c r="BK576"/>
  <c r="J576"/>
  <c r="BE576"/>
  <c r="BI573"/>
  <c r="BH573"/>
  <c r="BG573"/>
  <c r="BF573"/>
  <c r="T573"/>
  <c r="R573"/>
  <c r="P573"/>
  <c r="BK573"/>
  <c r="J573"/>
  <c r="BE573"/>
  <c r="BI571"/>
  <c r="BH571"/>
  <c r="BG571"/>
  <c r="BF571"/>
  <c r="T571"/>
  <c r="R571"/>
  <c r="P571"/>
  <c r="BK571"/>
  <c r="J571"/>
  <c r="BE571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3"/>
  <c r="BH563"/>
  <c r="BG563"/>
  <c r="BF563"/>
  <c r="T563"/>
  <c r="R563"/>
  <c r="P563"/>
  <c r="BK563"/>
  <c r="J563"/>
  <c r="BE563"/>
  <c r="BI561"/>
  <c r="BH561"/>
  <c r="BG561"/>
  <c r="BF561"/>
  <c r="T561"/>
  <c r="R561"/>
  <c r="P561"/>
  <c r="BK561"/>
  <c r="J561"/>
  <c r="BE561"/>
  <c r="BI559"/>
  <c r="BH559"/>
  <c r="BG559"/>
  <c r="BF559"/>
  <c r="T559"/>
  <c r="R559"/>
  <c r="P559"/>
  <c r="BK559"/>
  <c r="J559"/>
  <c r="BE559"/>
  <c r="BI557"/>
  <c r="BH557"/>
  <c r="BG557"/>
  <c r="BF557"/>
  <c r="T557"/>
  <c r="R557"/>
  <c r="P557"/>
  <c r="BK557"/>
  <c r="J557"/>
  <c r="BE557"/>
  <c r="BI555"/>
  <c r="BH555"/>
  <c r="BG555"/>
  <c r="BF555"/>
  <c r="T555"/>
  <c r="R555"/>
  <c r="P555"/>
  <c r="BK555"/>
  <c r="J555"/>
  <c r="BE555"/>
  <c r="BI553"/>
  <c r="BH553"/>
  <c r="BG553"/>
  <c r="BF553"/>
  <c r="T553"/>
  <c r="R553"/>
  <c r="P553"/>
  <c r="BK553"/>
  <c r="J553"/>
  <c r="BE553"/>
  <c r="BI551"/>
  <c r="BH551"/>
  <c r="BG551"/>
  <c r="BF551"/>
  <c r="T551"/>
  <c r="R551"/>
  <c r="P551"/>
  <c r="BK551"/>
  <c r="J551"/>
  <c r="BE551"/>
  <c r="BI549"/>
  <c r="BH549"/>
  <c r="BG549"/>
  <c r="BF549"/>
  <c r="T549"/>
  <c r="R549"/>
  <c r="P549"/>
  <c r="BK549"/>
  <c r="J549"/>
  <c r="BE549"/>
  <c r="BI547"/>
  <c r="BH547"/>
  <c r="BG547"/>
  <c r="BF547"/>
  <c r="T547"/>
  <c r="R547"/>
  <c r="P547"/>
  <c r="BK547"/>
  <c r="J547"/>
  <c r="BE547"/>
  <c r="BI545"/>
  <c r="BH545"/>
  <c r="BG545"/>
  <c r="BF545"/>
  <c r="T545"/>
  <c r="R545"/>
  <c r="P545"/>
  <c r="BK545"/>
  <c r="J545"/>
  <c r="BE545"/>
  <c r="BI543"/>
  <c r="BH543"/>
  <c r="BG543"/>
  <c r="BF543"/>
  <c r="T543"/>
  <c r="R543"/>
  <c r="P543"/>
  <c r="BK543"/>
  <c r="J543"/>
  <c r="BE543"/>
  <c r="BI541"/>
  <c r="BH541"/>
  <c r="BG541"/>
  <c r="BF541"/>
  <c r="T541"/>
  <c r="R541"/>
  <c r="P541"/>
  <c r="BK541"/>
  <c r="J541"/>
  <c r="BE541"/>
  <c r="BI539"/>
  <c r="BH539"/>
  <c r="BG539"/>
  <c r="BF539"/>
  <c r="T539"/>
  <c r="R539"/>
  <c r="P539"/>
  <c r="BK539"/>
  <c r="J539"/>
  <c r="BE539"/>
  <c r="BI537"/>
  <c r="BH537"/>
  <c r="BG537"/>
  <c r="BF537"/>
  <c r="T537"/>
  <c r="R537"/>
  <c r="P537"/>
  <c r="BK537"/>
  <c r="J537"/>
  <c r="BE537"/>
  <c r="BI535"/>
  <c r="BH535"/>
  <c r="BG535"/>
  <c r="BF535"/>
  <c r="T535"/>
  <c r="R535"/>
  <c r="P535"/>
  <c r="BK535"/>
  <c r="J535"/>
  <c r="BE535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9"/>
  <c r="BH529"/>
  <c r="BG529"/>
  <c r="BF529"/>
  <c r="T529"/>
  <c r="R529"/>
  <c r="P529"/>
  <c r="BK529"/>
  <c r="J529"/>
  <c r="BE529"/>
  <c r="BI527"/>
  <c r="BH527"/>
  <c r="BG527"/>
  <c r="BF527"/>
  <c r="T527"/>
  <c r="R527"/>
  <c r="P527"/>
  <c r="BK527"/>
  <c r="J527"/>
  <c r="BE527"/>
  <c r="BI525"/>
  <c r="BH525"/>
  <c r="BG525"/>
  <c r="BF525"/>
  <c r="T525"/>
  <c r="R525"/>
  <c r="P525"/>
  <c r="BK525"/>
  <c r="J525"/>
  <c r="BE525"/>
  <c r="BI523"/>
  <c r="BH523"/>
  <c r="BG523"/>
  <c r="BF523"/>
  <c r="T523"/>
  <c r="R523"/>
  <c r="P523"/>
  <c r="BK523"/>
  <c r="J523"/>
  <c r="BE523"/>
  <c r="BI521"/>
  <c r="BH521"/>
  <c r="BG521"/>
  <c r="BF521"/>
  <c r="T521"/>
  <c r="R521"/>
  <c r="P521"/>
  <c r="BK521"/>
  <c r="J521"/>
  <c r="BE521"/>
  <c r="BI519"/>
  <c r="BH519"/>
  <c r="BG519"/>
  <c r="BF519"/>
  <c r="T519"/>
  <c r="R519"/>
  <c r="P519"/>
  <c r="BK519"/>
  <c r="J519"/>
  <c r="BE519"/>
  <c r="BI517"/>
  <c r="BH517"/>
  <c r="BG517"/>
  <c r="BF517"/>
  <c r="T517"/>
  <c r="R517"/>
  <c r="P517"/>
  <c r="BK517"/>
  <c r="J517"/>
  <c r="BE517"/>
  <c r="BI515"/>
  <c r="BH515"/>
  <c r="BG515"/>
  <c r="BF515"/>
  <c r="T515"/>
  <c r="R515"/>
  <c r="P515"/>
  <c r="BK515"/>
  <c r="J515"/>
  <c r="BE515"/>
  <c r="BI513"/>
  <c r="BH513"/>
  <c r="BG513"/>
  <c r="BF513"/>
  <c r="T513"/>
  <c r="R513"/>
  <c r="P513"/>
  <c r="BK513"/>
  <c r="J513"/>
  <c r="BE513"/>
  <c r="BI510"/>
  <c r="BH510"/>
  <c r="BG510"/>
  <c r="BF510"/>
  <c r="T510"/>
  <c r="R510"/>
  <c r="P510"/>
  <c r="BK510"/>
  <c r="J510"/>
  <c r="BE510"/>
  <c r="BI507"/>
  <c r="BH507"/>
  <c r="BG507"/>
  <c r="BF507"/>
  <c r="T507"/>
  <c r="R507"/>
  <c r="P507"/>
  <c r="BK507"/>
  <c r="J507"/>
  <c r="BE507"/>
  <c r="BI504"/>
  <c r="BH504"/>
  <c r="BG504"/>
  <c r="BF504"/>
  <c r="T504"/>
  <c r="R504"/>
  <c r="P504"/>
  <c r="BK504"/>
  <c r="J504"/>
  <c r="BE504"/>
  <c r="BI501"/>
  <c r="BH501"/>
  <c r="BG501"/>
  <c r="BF501"/>
  <c r="T501"/>
  <c r="R501"/>
  <c r="P501"/>
  <c r="BK501"/>
  <c r="J501"/>
  <c r="BE501"/>
  <c r="BI498"/>
  <c r="BH498"/>
  <c r="BG498"/>
  <c r="BF498"/>
  <c r="T498"/>
  <c r="R498"/>
  <c r="P498"/>
  <c r="BK498"/>
  <c r="J498"/>
  <c r="BE498"/>
  <c r="BI495"/>
  <c r="BH495"/>
  <c r="BG495"/>
  <c r="BF495"/>
  <c r="T495"/>
  <c r="R495"/>
  <c r="P495"/>
  <c r="BK495"/>
  <c r="J495"/>
  <c r="BE495"/>
  <c r="BI492"/>
  <c r="BH492"/>
  <c r="BG492"/>
  <c r="BF492"/>
  <c r="T492"/>
  <c r="R492"/>
  <c r="P492"/>
  <c r="BK492"/>
  <c r="J492"/>
  <c r="BE492"/>
  <c r="BI489"/>
  <c r="BH489"/>
  <c r="BG489"/>
  <c r="BF489"/>
  <c r="T489"/>
  <c r="R489"/>
  <c r="P489"/>
  <c r="BK489"/>
  <c r="J489"/>
  <c r="BE489"/>
  <c r="BI486"/>
  <c r="BH486"/>
  <c r="BG486"/>
  <c r="BF486"/>
  <c r="T486"/>
  <c r="R486"/>
  <c r="P486"/>
  <c r="BK486"/>
  <c r="J486"/>
  <c r="BE486"/>
  <c r="BI483"/>
  <c r="BH483"/>
  <c r="BG483"/>
  <c r="BF483"/>
  <c r="T483"/>
  <c r="R483"/>
  <c r="P483"/>
  <c r="BK483"/>
  <c r="J483"/>
  <c r="BE483"/>
  <c r="BI480"/>
  <c r="BH480"/>
  <c r="BG480"/>
  <c r="BF480"/>
  <c r="T480"/>
  <c r="R480"/>
  <c r="P480"/>
  <c r="BK480"/>
  <c r="J480"/>
  <c r="BE480"/>
  <c r="BI477"/>
  <c r="BH477"/>
  <c r="BG477"/>
  <c r="BF477"/>
  <c r="T477"/>
  <c r="R477"/>
  <c r="P477"/>
  <c r="BK477"/>
  <c r="J477"/>
  <c r="BE477"/>
  <c r="BI474"/>
  <c r="BH474"/>
  <c r="BG474"/>
  <c r="BF474"/>
  <c r="T474"/>
  <c r="R474"/>
  <c r="P474"/>
  <c r="BK474"/>
  <c r="J474"/>
  <c r="BE474"/>
  <c r="BI471"/>
  <c r="BH471"/>
  <c r="BG471"/>
  <c r="BF471"/>
  <c r="T471"/>
  <c r="R471"/>
  <c r="P471"/>
  <c r="BK471"/>
  <c r="J471"/>
  <c r="BE471"/>
  <c r="BI468"/>
  <c r="BH468"/>
  <c r="BG468"/>
  <c r="BF468"/>
  <c r="T468"/>
  <c r="R468"/>
  <c r="P468"/>
  <c r="BK468"/>
  <c r="J468"/>
  <c r="BE468"/>
  <c r="BI465"/>
  <c r="BH465"/>
  <c r="BG465"/>
  <c r="BF465"/>
  <c r="T465"/>
  <c r="R465"/>
  <c r="P465"/>
  <c r="BK465"/>
  <c r="J465"/>
  <c r="BE465"/>
  <c r="BI462"/>
  <c r="BH462"/>
  <c r="BG462"/>
  <c r="BF462"/>
  <c r="T462"/>
  <c r="R462"/>
  <c r="P462"/>
  <c r="BK462"/>
  <c r="J462"/>
  <c r="BE462"/>
  <c r="BI459"/>
  <c r="BH459"/>
  <c r="BG459"/>
  <c r="BF459"/>
  <c r="T459"/>
  <c r="R459"/>
  <c r="P459"/>
  <c r="BK459"/>
  <c r="J459"/>
  <c r="BE459"/>
  <c r="BI456"/>
  <c r="BH456"/>
  <c r="BG456"/>
  <c r="BF456"/>
  <c r="T456"/>
  <c r="R456"/>
  <c r="P456"/>
  <c r="BK456"/>
  <c r="J456"/>
  <c r="BE456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7"/>
  <c r="BH437"/>
  <c r="BG437"/>
  <c r="BF437"/>
  <c r="T437"/>
  <c r="R437"/>
  <c r="P437"/>
  <c r="BK437"/>
  <c r="J437"/>
  <c r="BE437"/>
  <c r="BI434"/>
  <c r="BH434"/>
  <c r="BG434"/>
  <c r="BF434"/>
  <c r="T434"/>
  <c r="R434"/>
  <c r="P434"/>
  <c r="BK434"/>
  <c r="J434"/>
  <c r="BE434"/>
  <c r="BI431"/>
  <c r="BH431"/>
  <c r="BG431"/>
  <c r="BF431"/>
  <c r="T431"/>
  <c r="R431"/>
  <c r="P431"/>
  <c r="BK431"/>
  <c r="J431"/>
  <c r="BE431"/>
  <c r="BI428"/>
  <c r="BH428"/>
  <c r="BG428"/>
  <c r="BF428"/>
  <c r="T428"/>
  <c r="R428"/>
  <c r="P428"/>
  <c r="BK428"/>
  <c r="J428"/>
  <c r="BE428"/>
  <c r="BI425"/>
  <c r="BH425"/>
  <c r="BG425"/>
  <c r="BF425"/>
  <c r="T425"/>
  <c r="R425"/>
  <c r="P425"/>
  <c r="BK425"/>
  <c r="J425"/>
  <c r="BE425"/>
  <c r="BI422"/>
  <c r="BH422"/>
  <c r="BG422"/>
  <c r="BF422"/>
  <c r="T422"/>
  <c r="R422"/>
  <c r="P422"/>
  <c r="BK422"/>
  <c r="J422"/>
  <c r="BE422"/>
  <c r="BI419"/>
  <c r="BH419"/>
  <c r="BG419"/>
  <c r="BF419"/>
  <c r="T419"/>
  <c r="R419"/>
  <c r="P419"/>
  <c r="BK419"/>
  <c r="J419"/>
  <c r="BE419"/>
  <c r="BI416"/>
  <c r="BH416"/>
  <c r="BG416"/>
  <c r="BF416"/>
  <c r="T416"/>
  <c r="R416"/>
  <c r="P416"/>
  <c r="BK416"/>
  <c r="J416"/>
  <c r="BE416"/>
  <c r="BI413"/>
  <c r="BH413"/>
  <c r="BG413"/>
  <c r="BF413"/>
  <c r="T413"/>
  <c r="R413"/>
  <c r="P413"/>
  <c r="BK413"/>
  <c r="J413"/>
  <c r="BE413"/>
  <c r="BI410"/>
  <c r="BH410"/>
  <c r="BG410"/>
  <c r="BF410"/>
  <c r="T410"/>
  <c r="R410"/>
  <c r="P410"/>
  <c r="BK410"/>
  <c r="J410"/>
  <c r="BE410"/>
  <c r="BI407"/>
  <c r="BH407"/>
  <c r="BG407"/>
  <c r="BF407"/>
  <c r="T407"/>
  <c r="R407"/>
  <c r="P407"/>
  <c r="BK407"/>
  <c r="J407"/>
  <c r="BE407"/>
  <c r="BI404"/>
  <c r="BH404"/>
  <c r="BG404"/>
  <c r="BF404"/>
  <c r="T404"/>
  <c r="R404"/>
  <c r="P404"/>
  <c r="BK404"/>
  <c r="J404"/>
  <c r="BE404"/>
  <c r="BI401"/>
  <c r="BH401"/>
  <c r="BG401"/>
  <c r="BF401"/>
  <c r="T401"/>
  <c r="R401"/>
  <c r="P401"/>
  <c r="BK401"/>
  <c r="J401"/>
  <c r="BE401"/>
  <c r="BI398"/>
  <c r="BH398"/>
  <c r="BG398"/>
  <c r="BF398"/>
  <c r="T398"/>
  <c r="R398"/>
  <c r="P398"/>
  <c r="BK398"/>
  <c r="J398"/>
  <c r="BE398"/>
  <c r="BI395"/>
  <c r="BH395"/>
  <c r="BG395"/>
  <c r="BF395"/>
  <c r="T395"/>
  <c r="R395"/>
  <c r="P395"/>
  <c r="BK395"/>
  <c r="J395"/>
  <c r="BE395"/>
  <c r="BI392"/>
  <c r="BH392"/>
  <c r="BG392"/>
  <c r="BF392"/>
  <c r="T392"/>
  <c r="R392"/>
  <c r="P392"/>
  <c r="BK392"/>
  <c r="J392"/>
  <c r="BE392"/>
  <c r="BI389"/>
  <c r="BH389"/>
  <c r="BG389"/>
  <c r="BF389"/>
  <c r="T389"/>
  <c r="R389"/>
  <c r="P389"/>
  <c r="BK389"/>
  <c r="J389"/>
  <c r="BE389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8"/>
  <c r="BH378"/>
  <c r="BG378"/>
  <c r="BF378"/>
  <c r="T378"/>
  <c r="R378"/>
  <c r="P378"/>
  <c r="BK378"/>
  <c r="J378"/>
  <c r="BE378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1"/>
  <c r="BH351"/>
  <c r="BG351"/>
  <c r="BF351"/>
  <c r="T351"/>
  <c r="R351"/>
  <c r="P351"/>
  <c r="BK351"/>
  <c r="J351"/>
  <c r="BE351"/>
  <c r="BI348"/>
  <c r="BH348"/>
  <c r="BG348"/>
  <c r="BF348"/>
  <c r="T348"/>
  <c r="R348"/>
  <c r="P348"/>
  <c r="BK348"/>
  <c r="J348"/>
  <c r="BE348"/>
  <c r="BI345"/>
  <c r="BH345"/>
  <c r="BG345"/>
  <c r="BF345"/>
  <c r="T345"/>
  <c r="R345"/>
  <c r="P345"/>
  <c r="BK345"/>
  <c r="J345"/>
  <c r="BE345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3"/>
  <c r="BH333"/>
  <c r="BG333"/>
  <c r="BF333"/>
  <c r="T333"/>
  <c r="R333"/>
  <c r="P333"/>
  <c r="BK333"/>
  <c r="J333"/>
  <c r="BE333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0"/>
  <c r="BH300"/>
  <c r="BG300"/>
  <c r="BF300"/>
  <c r="T300"/>
  <c r="R300"/>
  <c r="P300"/>
  <c r="BK300"/>
  <c r="J300"/>
  <c r="BE300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BH83"/>
  <c r="BG83"/>
  <c r="BF83"/>
  <c r="T83"/>
  <c r="R83"/>
  <c r="P83"/>
  <c r="BK83"/>
  <c r="J83"/>
  <c r="BE83"/>
  <c r="BI80"/>
  <c r="BH80"/>
  <c r="BG80"/>
  <c r="BF80"/>
  <c r="T80"/>
  <c r="R80"/>
  <c r="P80"/>
  <c r="BK80"/>
  <c r="J80"/>
  <c r="BE80"/>
  <c r="BI78"/>
  <c r="F35"/>
  <c i="1" r="BD55"/>
  <c i="2" r="BH78"/>
  <c r="F34"/>
  <c i="1" r="BC55"/>
  <c i="2" r="BG78"/>
  <c r="F33"/>
  <c i="1" r="BB55"/>
  <c i="2" r="BF78"/>
  <c r="J32"/>
  <c i="1" r="AW55"/>
  <c i="2" r="F32"/>
  <c i="1" r="BA55"/>
  <c i="2" r="T78"/>
  <c r="T77"/>
  <c r="T76"/>
  <c r="T75"/>
  <c r="R78"/>
  <c r="R77"/>
  <c r="R76"/>
  <c r="R75"/>
  <c r="P78"/>
  <c r="P77"/>
  <c r="P76"/>
  <c r="P75"/>
  <c i="1" r="AU55"/>
  <c i="2" r="BK78"/>
  <c r="BK77"/>
  <c r="J77"/>
  <c r="BK76"/>
  <c r="J76"/>
  <c r="BK75"/>
  <c r="J75"/>
  <c r="J55"/>
  <c r="J28"/>
  <c i="1" r="AG55"/>
  <c i="2" r="J78"/>
  <c r="BE78"/>
  <c r="J31"/>
  <c i="1" r="AV55"/>
  <c i="2" r="F31"/>
  <c i="1" r="AZ55"/>
  <c i="2" r="J57"/>
  <c r="J56"/>
  <c r="F71"/>
  <c r="F69"/>
  <c r="E67"/>
  <c r="F50"/>
  <c r="F48"/>
  <c r="E46"/>
  <c r="J37"/>
  <c r="J22"/>
  <c r="E22"/>
  <c r="J72"/>
  <c r="J51"/>
  <c r="J21"/>
  <c r="J19"/>
  <c r="E19"/>
  <c r="J71"/>
  <c r="J50"/>
  <c r="J18"/>
  <c r="J16"/>
  <c r="E16"/>
  <c r="F72"/>
  <c r="F51"/>
  <c r="J15"/>
  <c r="J10"/>
  <c r="J69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<sst xmlns="http://schemas.openxmlformats.org/spreadsheetml/2006/main">
  <si>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</si>
  <si>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</si>
  <si>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</si>
  <si>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</si>
  <si>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</si>
  <si>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{078cffc1-4f71-4132-8826-02401ddd5f37}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</si>
  <si>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</si>
  <si>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</si>
  <si>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</si>
  <si>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</si>
  <si>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</si>
  <si>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</si>
  <si>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</si>
  <si>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</si>
  <si>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VZ65419037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</si>
  <si>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</si>
  <si>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</si>
  <si>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Svařování, navařování, broušení, výměna ocelových součástí výhybek a kolejnic v obvodu OŘ Plzeň 2019/2020</t>
  </si>
  <si>
    <t>KSO:</t>
  </si>
  <si>
    <t>CC-CZ:</t>
  </si>
  <si>
    <t>Místo:</t>
  </si>
  <si>
    <t>oblast ST České Budějovice</t>
  </si>
  <si>
    <t>Datum:</t>
  </si>
  <si>
    <t>10. 1. 2019</t>
  </si>
  <si>
    <t>Zadavatel:</t>
  </si>
  <si>
    <t>IČ:</t>
  </si>
  <si>
    <t>709 94 234</t>
  </si>
  <si>
    <t>SŽDC,státní organizace,OŘ Plzeň,ST Č.Budějovice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</si>
  <si>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</si>
  <si>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</si>
  <si>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</si>
  <si>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</si>
  <si>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</si>
  <si>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</si>
  <si>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</si>
  <si>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</si>
  <si>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</si>
  <si>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</si>
  <si>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</si>
  <si>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</si>
  <si>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</si>
  <si>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</si>
  <si>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</si>
  <si>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</si>
  <si>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</si>
  <si>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</si>
  <si>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</si>
  <si>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</si>
  <si>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</si>
  <si>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</si>
  <si>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</si>
  <si>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</si>
  <si>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</si>
  <si>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</si>
  <si>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</si>
  <si>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</si>
  <si>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</si>
  <si>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</si>
  <si>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</si>
  <si>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</si>
  <si>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</si>
  <si>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</si>
  <si>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</si>
  <si>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</si>
  <si>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</si>
  <si>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</si>
  <si>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</si>
  <si>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</si>
  <si>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</si>
  <si>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</si>
  <si>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</si>
  <si>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</si>
  <si>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</si>
  <si>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</si>
  <si>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</si>
  <si>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</si>
  <si>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</si>
  <si>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</si>
  <si>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</si>
  <si>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</si>
  <si>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</si>
  <si>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</si>
  <si>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</si>
  <si>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</si>
  <si>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</si>
  <si>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</si>
  <si>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</si>
  <si>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</si>
  <si>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</si>
  <si>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</si>
  <si>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</si>
  <si>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</si>
  <si>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</si>
  <si>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</si>
  <si>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</si>
  <si>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</si>
  <si>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</si>
  <si>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</si>
  <si>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</si>
  <si>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</si>
  <si>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</si>
  <si>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</si>
  <si>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</si>
  <si>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</si>
  <si>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</si>
  <si>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</si>
  <si>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5906115010</t>
  </si>
  <si>
    <t>Odsunutí pražce pro umožnění provedení svaru</t>
  </si>
  <si>
    <t>kus</t>
  </si>
  <si>
    <t>Sborník UOŽI 01 2019</t>
  </si>
  <si>
    <t>4</t>
  </si>
  <si>
    <t>1177350171</t>
  </si>
  <si>
    <t>PP</t>
  </si>
  <si>
    <t>Odsunutí pražce pro umožnění provedení svaru. Poznámka: 1. V cenách jsou započteny náklady na odstranění kameniva, odsunutí pražce, jeho vrácení do původní polohy a dohození kameniva.</t>
  </si>
  <si>
    <t>5907015035</t>
  </si>
  <si>
    <t>Ojedinělá výměna kolejnic stávající upevnění tv. S49 rozdělení "c"</t>
  </si>
  <si>
    <t>m</t>
  </si>
  <si>
    <t>1787060353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</si>
  <si>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</si>
  <si>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</t>
  </si>
  <si>
    <t>Poznámka k položce:_x000d_
Metr kolejnice=m</t>
  </si>
  <si>
    <t>3</t>
  </si>
  <si>
    <t>5907015040</t>
  </si>
  <si>
    <t>Ojedinělá výměna kolejnic stávající upevnění tv. S49 rozdělení "d"</t>
  </si>
  <si>
    <t>-50944135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</si>
  <si>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</si>
  <si>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5907020035</t>
  </si>
  <si>
    <t>Souvislá výměna kolejnic stávající upevnění tv. S49 rozdělení "c"</t>
  </si>
  <si>
    <t>785423362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</si>
  <si>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</si>
  <si>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5907020040</t>
  </si>
  <si>
    <t>Souvislá výměna kolejnic stávající upevnění tv. S49 rozdělení "d"</t>
  </si>
  <si>
    <t>-662673285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</si>
  <si>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</si>
  <si>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</t>
  </si>
  <si>
    <t>5907020185</t>
  </si>
  <si>
    <t>Souvislá výměna kolejnic současně s výměnou kompletů tv. S49 rozdělení "c"</t>
  </si>
  <si>
    <t>-857362546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</si>
  <si>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</si>
  <si>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</t>
  </si>
  <si>
    <t>5907020190</t>
  </si>
  <si>
    <t>Souvislá výměna kolejnic současně s výměnou kompletů tv. S49 rozdělení "d"</t>
  </si>
  <si>
    <t>-374806890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</si>
  <si>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</si>
  <si>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</t>
  </si>
  <si>
    <t>5907020410</t>
  </si>
  <si>
    <t>Souvislá výměna kolejnic současně s výměnou kompletů a pryžové podložky tv. S49 rozdělení "c"</t>
  </si>
  <si>
    <t>738156587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</si>
  <si>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</si>
  <si>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</t>
  </si>
  <si>
    <t>5907020415</t>
  </si>
  <si>
    <t>Souvislá výměna kolejnic současně s výměnou kompletů a pryžové podložky tv. S49 rozdělení "d"</t>
  </si>
  <si>
    <t>-924134791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</si>
  <si>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</si>
  <si>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</t>
  </si>
  <si>
    <t>5907025035</t>
  </si>
  <si>
    <t>Výměna kolejnicových pásů stávající upevnění tv. S49 rozdělení "c"</t>
  </si>
  <si>
    <t>742612198</t>
  </si>
  <si>
    <t>Výměna kolejnicových pásů stávající upevnění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</si>
  <si>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</t>
  </si>
  <si>
    <t>5907025040</t>
  </si>
  <si>
    <t>Výměna kolejnicových pásů stávající upevnění tv. S49 rozdělení "d"</t>
  </si>
  <si>
    <t>-1620052693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</si>
  <si>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</si>
  <si>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</t>
  </si>
  <si>
    <t>5907030035</t>
  </si>
  <si>
    <t>Záměna kolejnic stávající upevnění tv. S49 rozdělení "c"</t>
  </si>
  <si>
    <t>-1328497505</t>
  </si>
  <si>
    <t>Záměna kolejnic stávající upevnění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</si>
  <si>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</t>
  </si>
  <si>
    <t>5907030040</t>
  </si>
  <si>
    <t>Záměna kolejnic stávající upevnění tv. S49 rozdělení "d"</t>
  </si>
  <si>
    <t>140887615</t>
  </si>
  <si>
    <t>Záměna kolejnic stávající upevnění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</si>
  <si>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</t>
  </si>
  <si>
    <t>5907040030</t>
  </si>
  <si>
    <t>Posun kolejnic před svařováním tv. S49</t>
  </si>
  <si>
    <t>1405988346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</si>
  <si>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</si>
  <si>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5907050010</t>
  </si>
  <si>
    <t>Dělení kolejnic řezáním nebo rozbroušením tv. UIC60 nebo R65</t>
  </si>
  <si>
    <t>1510002050</t>
  </si>
  <si>
    <t>Dělení kolejnic řezáním nebo rozbroušením tv. UIC60 nebo R65. Poznámka: 1. V cenách jsou započteny náklady na manipulaci podložení, označení a provedení řezu kolejnice.</t>
  </si>
  <si>
    <t>Poznámka k položce:_x000d_
Řez=kus</t>
  </si>
  <si>
    <t>16</t>
  </si>
  <si>
    <t>5907050020</t>
  </si>
  <si>
    <t>Dělení kolejnic řezáním nebo rozbroušením tv. S49</t>
  </si>
  <si>
    <t>1779084019</t>
  </si>
  <si>
    <t>Dělení kolejnic řezáním nebo rozbroušením tv. S49. Poznámka: 1. V cenách jsou započteny náklady na manipulaci podložení, označení a provedení řezu kolejnice.</t>
  </si>
  <si>
    <t>17</t>
  </si>
  <si>
    <t>5907050030</t>
  </si>
  <si>
    <t>Dělení kolejnic řezáním nebo rozbroušením tv. A</t>
  </si>
  <si>
    <t>566264860</t>
  </si>
  <si>
    <t>Dělení kolejnic řezáním nebo rozbroušením tv. A. Poznámka: 1. V cenách jsou započteny náklady na manipulaci podložení, označení a provedení řezu kolejnice.</t>
  </si>
  <si>
    <t>18</t>
  </si>
  <si>
    <t>5907050110</t>
  </si>
  <si>
    <t>Dělení kolejnic kyslíkem tv. UIC60 nebo R65</t>
  </si>
  <si>
    <t>-1474389736</t>
  </si>
  <si>
    <t>Dělení kolejnic kyslíkem tv. UIC60 nebo R65. Poznámka: 1. V cenách jsou započteny náklady na manipulaci podložení, označení a provedení řezu kolejnice.</t>
  </si>
  <si>
    <t>19</t>
  </si>
  <si>
    <t>5907050120</t>
  </si>
  <si>
    <t>Dělení kolejnic kyslíkem tv. S49</t>
  </si>
  <si>
    <t>-1397196996</t>
  </si>
  <si>
    <t>Dělení kolejnic kyslíkem tv. S49. Poznámka: 1. V cenách jsou započteny náklady na manipulaci podložení, označení a provedení řezu kolejnice.</t>
  </si>
  <si>
    <t>20</t>
  </si>
  <si>
    <t>5907050130</t>
  </si>
  <si>
    <t>Dělení kolejnic kyslíkem tv. A</t>
  </si>
  <si>
    <t>352409356</t>
  </si>
  <si>
    <t>Dělení kolejnic kyslíkem tv. A. Poznámka: 1. V cenách jsou započteny náklady na manipulaci podložení, označení a provedení řezu kolejnice.</t>
  </si>
  <si>
    <t>5907055020</t>
  </si>
  <si>
    <t>Vrtání kolejnic otvor o průměru přes 10 do 23 mm</t>
  </si>
  <si>
    <t>261808752</t>
  </si>
  <si>
    <t>Vrtání kolejnic otvor o průměru přes 10 do 23 mm. Poznámka: 1. V cenách jsou započteny náklady na manipulaci podložení, označení a provedení vrtu ve stojině kolejnice.</t>
  </si>
  <si>
    <t>Poznámka k položce:_x000d_
Vrt=kus</t>
  </si>
  <si>
    <t>22</t>
  </si>
  <si>
    <t>5907055030</t>
  </si>
  <si>
    <t>Vrtání kolejnic otvor o průměru přes 23 mm</t>
  </si>
  <si>
    <t>613888531</t>
  </si>
  <si>
    <t>Vrtání kolejnic otvor o průměru přes 23 mm. Poznámka: 1. V cenách jsou započteny náklady na manipulaci podložení, označení a provedení vrtu ve stojině kolejnice.</t>
  </si>
  <si>
    <t>23</t>
  </si>
  <si>
    <t>5908030010</t>
  </si>
  <si>
    <t>Zřízení A-LISU soupravou in-sittu tv. UIC60</t>
  </si>
  <si>
    <t>styk</t>
  </si>
  <si>
    <t>255130637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</si>
  <si>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</si>
  <si>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24</t>
  </si>
  <si>
    <t>5908030020</t>
  </si>
  <si>
    <t>Zřízení A-LISU soupravou in-sittu tv. R65</t>
  </si>
  <si>
    <t>-1521215084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</si>
  <si>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</si>
  <si>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25</t>
  </si>
  <si>
    <t>5908030030</t>
  </si>
  <si>
    <t>Zřízení A-LISU soupravou in-sittu tv. S49</t>
  </si>
  <si>
    <t>-829942551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</si>
  <si>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</si>
  <si>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26</t>
  </si>
  <si>
    <t>5908035010</t>
  </si>
  <si>
    <t>Oprava LISU soupravou in-sittu tv. UIC60</t>
  </si>
  <si>
    <t>1185015456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</si>
  <si>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</si>
  <si>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27</t>
  </si>
  <si>
    <t>5908035020</t>
  </si>
  <si>
    <t>Oprava LISU soupravou in-sittu tv. R65</t>
  </si>
  <si>
    <t>1272661961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</si>
  <si>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</si>
  <si>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28</t>
  </si>
  <si>
    <t>5908035030</t>
  </si>
  <si>
    <t>Oprava LISU soupravou in-sittu tv. S49</t>
  </si>
  <si>
    <t>-1581373444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</si>
  <si>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</si>
  <si>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29</t>
  </si>
  <si>
    <t>5908050007</t>
  </si>
  <si>
    <t>Výměna upevnění podkladnicového komplety</t>
  </si>
  <si>
    <t>úl.pl.</t>
  </si>
  <si>
    <t>-2064427377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</si>
  <si>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</si>
  <si>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30</t>
  </si>
  <si>
    <t>5908053090</t>
  </si>
  <si>
    <t>Výměna drobného kolejiva svěrka rozponová</t>
  </si>
  <si>
    <t>539246796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</si>
  <si>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</si>
  <si>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31</t>
  </si>
  <si>
    <t>5910015010</t>
  </si>
  <si>
    <t>Odtavovací stykové svařování mobilní svářečkou kolejnic nových délky do 150 m tv. UIC60</t>
  </si>
  <si>
    <t>svar</t>
  </si>
  <si>
    <t>-2100073864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</si>
  <si>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</si>
  <si>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32</t>
  </si>
  <si>
    <t>5910015020</t>
  </si>
  <si>
    <t>Odtavovací stykové svařování mobilní svářečkou kolejnic nových délky do 150 m tv. S49</t>
  </si>
  <si>
    <t>-752859631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</si>
  <si>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</si>
  <si>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33</t>
  </si>
  <si>
    <t>5910015110</t>
  </si>
  <si>
    <t>Odtavovací stykové svařování mobilní svářečkou kolejnic nových délky přes 150 m tv .UIC60</t>
  </si>
  <si>
    <t>698441346</t>
  </si>
  <si>
    <t>Odtavovací stykové svařování mobilní svářečkou kolejnic nových délky přes 150 m tv .UIC60.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</si>
  <si>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34</t>
  </si>
  <si>
    <t>5910015120</t>
  </si>
  <si>
    <t>Odtavovací stykové svařování mobilní svářečkou kolejnic nových délky přes 150 m tv. S49</t>
  </si>
  <si>
    <t>1811649291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</si>
  <si>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</si>
  <si>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35</t>
  </si>
  <si>
    <t>5910015210</t>
  </si>
  <si>
    <t>Odtavovací stykové svařování mobilní svářečkou kolejnic užitých délky do 150 m tv. UIC60</t>
  </si>
  <si>
    <t>1724452841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</si>
  <si>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</si>
  <si>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36</t>
  </si>
  <si>
    <t>5910015220</t>
  </si>
  <si>
    <t>Odtavovací stykové svařování mobilní svářečkou kolejnic užitých délky do 150 m tv. R65</t>
  </si>
  <si>
    <t>-445368426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</si>
  <si>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</si>
  <si>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37</t>
  </si>
  <si>
    <t>5910015230</t>
  </si>
  <si>
    <t>Odtavovací stykové svařování mobilní svářečkou kolejnic užitých délky do 150 m tv. S49</t>
  </si>
  <si>
    <t>-2144847790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</si>
  <si>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</si>
  <si>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38</t>
  </si>
  <si>
    <t>5910015240</t>
  </si>
  <si>
    <t>Odtavovací stykové svařování mobilní svářečkou kolejnic užitých délky do 150 m tv. A</t>
  </si>
  <si>
    <t>-362157723</t>
  </si>
  <si>
    <t>Odtavovací stykové svařování mobilní svářečkou kolejnic užitých délky do 150 m tv. A.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</si>
  <si>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39</t>
  </si>
  <si>
    <t>5910015310</t>
  </si>
  <si>
    <t>Odtavovací stykové svařování mobilní svářečkou kolejnic užitých délky přes 150 m tv. UIC60</t>
  </si>
  <si>
    <t>264578888</t>
  </si>
  <si>
    <t>Odtavovací stykové svařování mobilní svářečkou kolejnic užitých délky přes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</si>
  <si>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40</t>
  </si>
  <si>
    <t>5910015320</t>
  </si>
  <si>
    <t>Odtavovací stykové svařování mobilní svářečkou kolejnic užitých délky přes 150 m tv. R65</t>
  </si>
  <si>
    <t>279848801</t>
  </si>
  <si>
    <t>Odtavovací stykové svařování mobilní svářečkou kolejnic užitých délky přes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</si>
  <si>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41</t>
  </si>
  <si>
    <t>5910015330</t>
  </si>
  <si>
    <t>Odtavovací stykové svařování mobilní svářečkou kolejnic užitých délky přes 150 m tv. S49</t>
  </si>
  <si>
    <t>-2141753869</t>
  </si>
  <si>
    <t>Odtavovací stykové svařování mobilní svářečkou kolejnic užitých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</si>
  <si>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42</t>
  </si>
  <si>
    <t>5910015340</t>
  </si>
  <si>
    <t>Odtavovací stykové svařování mobilní svářečkou kolejnic užitých délky přes 150 m tv. A</t>
  </si>
  <si>
    <t>2010647420</t>
  </si>
  <si>
    <t>Odtavovací stykové svařování mobilní svářečkou kolejnic užitých délky přes 150 m tv. A.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</si>
  <si>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43</t>
  </si>
  <si>
    <t>5910020010</t>
  </si>
  <si>
    <t>Svařování kolejnic termitem plný předehřev standardní spára svar sériový tv. UIC60</t>
  </si>
  <si>
    <t>-1000529286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</si>
  <si>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</si>
  <si>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44</t>
  </si>
  <si>
    <t>5910020020</t>
  </si>
  <si>
    <t>Svařování kolejnic termitem plný předehřev standardní spára svar sériový tv. R65</t>
  </si>
  <si>
    <t>1862413672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</si>
  <si>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</si>
  <si>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45</t>
  </si>
  <si>
    <t>5910020030</t>
  </si>
  <si>
    <t>Svařování kolejnic termitem plný předehřev standardní spára svar sériový tv. S49</t>
  </si>
  <si>
    <t>-952854541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</si>
  <si>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</si>
  <si>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46</t>
  </si>
  <si>
    <t>5910020040</t>
  </si>
  <si>
    <t>Svařování kolejnic termitem plný předehřev standardní spára svar sériový tv. A</t>
  </si>
  <si>
    <t>79248340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</si>
  <si>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</si>
  <si>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47</t>
  </si>
  <si>
    <t>5910020110</t>
  </si>
  <si>
    <t>Svařování kolejnic termitem plný předehřev standardní spára svar jednotlivý tv. UIC60</t>
  </si>
  <si>
    <t>292963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</si>
  <si>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</si>
  <si>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48</t>
  </si>
  <si>
    <t>5910020120</t>
  </si>
  <si>
    <t>Svařování kolejnic termitem plný předehřev standardní spára svar jednotlivý tv. R65</t>
  </si>
  <si>
    <t>-1658505308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</si>
  <si>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</si>
  <si>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49</t>
  </si>
  <si>
    <t>5910020130</t>
  </si>
  <si>
    <t>Svařování kolejnic termitem plný předehřev standardní spára svar jednotlivý tv. S49</t>
  </si>
  <si>
    <t>791193729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</si>
  <si>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</si>
  <si>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50</t>
  </si>
  <si>
    <t>5910020140</t>
  </si>
  <si>
    <t>Svařování kolejnic termitem plný předehřev standardní spára svar jednotlivý tv. A</t>
  </si>
  <si>
    <t>-351035431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</si>
  <si>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</si>
  <si>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51</t>
  </si>
  <si>
    <t>5910020230</t>
  </si>
  <si>
    <t>Svařování kolejnic termitem plný předehřev standardní spára svar na roštu tv. S49</t>
  </si>
  <si>
    <t>-460929478</t>
  </si>
  <si>
    <t>Svařování kolejnic termitem plný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</si>
  <si>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52</t>
  </si>
  <si>
    <t>5910020240</t>
  </si>
  <si>
    <t>Svařování kolejnic termitem plný předehřev standardní spára svar na roštu tv. A</t>
  </si>
  <si>
    <t>-1810186497</t>
  </si>
  <si>
    <t>Svařování kolejnic termitem plný předehřev standardní spára svar na roštu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</si>
  <si>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</t>
  </si>
  <si>
    <t>5910020310</t>
  </si>
  <si>
    <t>Svařování kolejnic termitem plný předehřev standardní spára svar přechodový tv. R65/UIC60</t>
  </si>
  <si>
    <t>-703653482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</si>
  <si>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</si>
  <si>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</t>
  </si>
  <si>
    <t>5910020320</t>
  </si>
  <si>
    <t>Svařování kolejnic termitem plný předehřev standardní spára svar přechodový tv. R65/S49</t>
  </si>
  <si>
    <t>598723649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</si>
  <si>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</si>
  <si>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55</t>
  </si>
  <si>
    <t>5910020330</t>
  </si>
  <si>
    <t>Svařování kolejnic termitem plný předehřev standardní spára svar přechodový tv. UIC60/S49</t>
  </si>
  <si>
    <t>2115970414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</si>
  <si>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</si>
  <si>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56</t>
  </si>
  <si>
    <t>5910020340</t>
  </si>
  <si>
    <t>Svařování kolejnic termitem plný předehřev standardní spára svar přechodový tv. S49/A</t>
  </si>
  <si>
    <t>-519879635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</si>
  <si>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</si>
  <si>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57</t>
  </si>
  <si>
    <t>5910021010</t>
  </si>
  <si>
    <t>Svařování kolejnic termitem zkrácený předehřev standardní spára svar sériový tv. UIC60</t>
  </si>
  <si>
    <t>734963617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</si>
  <si>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</si>
  <si>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58</t>
  </si>
  <si>
    <t>5910021020</t>
  </si>
  <si>
    <t>Svařování kolejnic termitem zkrácený předehřev standardní spára svar sériový tv. S49</t>
  </si>
  <si>
    <t>1904157115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</si>
  <si>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</si>
  <si>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</t>
  </si>
  <si>
    <t>5910021110</t>
  </si>
  <si>
    <t>Svařování kolejnic termitem zkrácený předehřev standardní spára svar jednotlivý tv. UIC60</t>
  </si>
  <si>
    <t>1676227465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</si>
  <si>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</si>
  <si>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60</t>
  </si>
  <si>
    <t>5910021120</t>
  </si>
  <si>
    <t>Svařování kolejnic termitem zkrácený předehřev standardní spára svar jednotlivý tv. S49</t>
  </si>
  <si>
    <t>-1301604945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</si>
  <si>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</si>
  <si>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61</t>
  </si>
  <si>
    <t>5910021220</t>
  </si>
  <si>
    <t>Svařování kolejnic termitem zkrácený předehřev standardní spára svar na roštu tv. S49</t>
  </si>
  <si>
    <t>1635663175</t>
  </si>
  <si>
    <t>Svařování kolejnic termitem zkrácený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</si>
  <si>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62</t>
  </si>
  <si>
    <t>5910022010</t>
  </si>
  <si>
    <t>Svařování kolejnic termitem krátký předehřev široká spára, krátký předehřev svar jednotlivý tv. UIC60</t>
  </si>
  <si>
    <t>53057605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</si>
  <si>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</si>
  <si>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63</t>
  </si>
  <si>
    <t>5910022020</t>
  </si>
  <si>
    <t>Svařování kolejnic termitem krátký předehřev široká spára, krátký předehřev svar jednotlivý tv. R65</t>
  </si>
  <si>
    <t>-1941164151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</si>
  <si>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</si>
  <si>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64</t>
  </si>
  <si>
    <t>5910022030</t>
  </si>
  <si>
    <t>Svařování kolejnic termitem krátký předehřev široká spára, krátký předehřev svar jednotlivý tv. S49</t>
  </si>
  <si>
    <t>766808886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</si>
  <si>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</si>
  <si>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65</t>
  </si>
  <si>
    <t>5910025110</t>
  </si>
  <si>
    <t>Svařování kolejnic elektrickým obloukem svar jednotlivý tv. UIC60</t>
  </si>
  <si>
    <t>787389771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</si>
  <si>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</si>
  <si>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66</t>
  </si>
  <si>
    <t>5910025120</t>
  </si>
  <si>
    <t>Svařování kolejnic elektrickým obloukem svar jednotlivý tv. R65</t>
  </si>
  <si>
    <t>269723965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</si>
  <si>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</si>
  <si>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67</t>
  </si>
  <si>
    <t>5910025130</t>
  </si>
  <si>
    <t>Svařování kolejnic elektrickým obloukem svar jednotlivý tv. S49</t>
  </si>
  <si>
    <t>-286035799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</si>
  <si>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</si>
  <si>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68</t>
  </si>
  <si>
    <t>5910025140</t>
  </si>
  <si>
    <t>Svařování kolejnic elektrickým obloukem svar jednotlivý tv. A</t>
  </si>
  <si>
    <t>-1148320345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</si>
  <si>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</si>
  <si>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69</t>
  </si>
  <si>
    <t>5910025230</t>
  </si>
  <si>
    <t>Svařování kolejnic elektrickým obloukem svar na roštu tv. S49</t>
  </si>
  <si>
    <t>362302303</t>
  </si>
  <si>
    <t>Svařování kolejnic elektrickým obloukem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</si>
  <si>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70</t>
  </si>
  <si>
    <t>5910025240</t>
  </si>
  <si>
    <t>Svařování kolejnic elektrickým obloukem svar na roštu tv. A</t>
  </si>
  <si>
    <t>1847158267</t>
  </si>
  <si>
    <t>Svařování kolejnic elektrickým obloukem svar na roštu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</si>
  <si>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71</t>
  </si>
  <si>
    <t>5910030310</t>
  </si>
  <si>
    <t>Příplatek za směrové vyrovnání kolejnic v obloucích o poloměru 300 m a menším</t>
  </si>
  <si>
    <t>-1010845256</t>
  </si>
  <si>
    <t>Příplatek za směrové vyrovnání kolejnic v obloucích o poloměru 300 m a menším. Poznámka: 1. V cenách jsou započteny náklady na použití přípravku pro směrové vyrovnání kolejnic.</t>
  </si>
  <si>
    <t>72</t>
  </si>
  <si>
    <t>5910035030</t>
  </si>
  <si>
    <t>Dosažení dovolené upínací teploty v BK prodloužením kolejnicového pásu v koleji tv. S49</t>
  </si>
  <si>
    <t>765375494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</si>
  <si>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</si>
  <si>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73</t>
  </si>
  <si>
    <t>5910035040</t>
  </si>
  <si>
    <t>Dosažení dovolené upínací teploty v BK prodloužením kolejnicového pásu v koleji tv. A</t>
  </si>
  <si>
    <t>1783528153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</si>
  <si>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</si>
  <si>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74</t>
  </si>
  <si>
    <t>5910035130</t>
  </si>
  <si>
    <t>Dosažení dovolené upínací teploty v BK prodloužením kolejnicového pásu ve výhybce tv. S49</t>
  </si>
  <si>
    <t>555649187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</si>
  <si>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</si>
  <si>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75</t>
  </si>
  <si>
    <t>5910035140</t>
  </si>
  <si>
    <t>Dosažení dovolené upínací teploty v BK prodloužením kolejnicového pásu ve výhybce tv. A</t>
  </si>
  <si>
    <t>1462941928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</si>
  <si>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</si>
  <si>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76</t>
  </si>
  <si>
    <t>5910040010</t>
  </si>
  <si>
    <t>Umožnění volné dilatace kolejnice demontáž upevňovadel bez osazení kluzných podložek rozdělení pražců "c"</t>
  </si>
  <si>
    <t>-237881130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</si>
  <si>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</si>
  <si>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77</t>
  </si>
  <si>
    <t>5910040020</t>
  </si>
  <si>
    <t>Umožnění volné dilatace kolejnice demontáž upevňovadel bez osazení kluzných podložek rozdělení pražců "d"</t>
  </si>
  <si>
    <t>707614808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</si>
  <si>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</si>
  <si>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78</t>
  </si>
  <si>
    <t>5910040030</t>
  </si>
  <si>
    <t>Umožnění volné dilatace kolejnice demontáž upevňovadel bez osazení kluzných podložek rozdělení pražců "u"</t>
  </si>
  <si>
    <t>2068873388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</si>
  <si>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</si>
  <si>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79</t>
  </si>
  <si>
    <t>5910040040</t>
  </si>
  <si>
    <t>Umožnění volné dilatace kolejnice demontáž upevňovadel bez osazení kluzných podložek rozdělení pražců "e"</t>
  </si>
  <si>
    <t>-1485698850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</si>
  <si>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</si>
  <si>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80</t>
  </si>
  <si>
    <t>5910040110</t>
  </si>
  <si>
    <t>Umožnění volné dilatace kolejnice montáž upevňovadel bez odstranění kluzných podložek rozdělení pražců "c"</t>
  </si>
  <si>
    <t>-6565036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</si>
  <si>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</si>
  <si>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81</t>
  </si>
  <si>
    <t>5910040120</t>
  </si>
  <si>
    <t>Umožnění volné dilatace kolejnice montáž upevňovadel bez odstranění kluzných podložek rozdělení pražců "d"</t>
  </si>
  <si>
    <t>890589642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</si>
  <si>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</si>
  <si>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82</t>
  </si>
  <si>
    <t>5910040130</t>
  </si>
  <si>
    <t>Umožnění volné dilatace kolejnice montáž upevňovadel bez odstranění kluzných podložek rozdělení pražců "u"</t>
  </si>
  <si>
    <t>543592240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</si>
  <si>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</si>
  <si>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83</t>
  </si>
  <si>
    <t>5910040140</t>
  </si>
  <si>
    <t>Umožnění volné dilatace kolejnice montáž upevňovadel bez odstranění kluzných podložek rozdělení pražců "e"</t>
  </si>
  <si>
    <t>1086304274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</si>
  <si>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</si>
  <si>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84</t>
  </si>
  <si>
    <t>5910040210</t>
  </si>
  <si>
    <t>Umožnění volné dilatace kolejnice bez demontáže nebo montáže upevňovadel s osazením a odstraněním kluzných podložek rozdělení pražců "c"</t>
  </si>
  <si>
    <t>1813345710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</si>
  <si>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</si>
  <si>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85</t>
  </si>
  <si>
    <t>5910040220</t>
  </si>
  <si>
    <t>Umožnění volné dilatace kolejnice bez demontáže nebo montáže upevňovadel s osazením a odstraněním kluzných podložek rozdělení pražců "d"</t>
  </si>
  <si>
    <t>-668965323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</si>
  <si>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</si>
  <si>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86</t>
  </si>
  <si>
    <t>5910040230</t>
  </si>
  <si>
    <t>Umožnění volné dilatace kolejnice bez demontáže nebo montáže upevňovadel s osazením a odstraněním kluzných podložek rozdělení pražců "u"</t>
  </si>
  <si>
    <t>1107937450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</si>
  <si>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</si>
  <si>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87</t>
  </si>
  <si>
    <t>5910040240</t>
  </si>
  <si>
    <t>Umožnění volné dilatace kolejnice bez demontáže nebo montáže upevňovadel s osazením a odstraněním kluzných podložek rozdělení pražců "e"</t>
  </si>
  <si>
    <t>-159811406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</si>
  <si>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</si>
  <si>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88</t>
  </si>
  <si>
    <t>5910040310</t>
  </si>
  <si>
    <t>Umožnění volné dilatace kolejnice demontáž upevňovadel s osazením kluzných podložek rozdělení pražců "c"</t>
  </si>
  <si>
    <t>794865573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</si>
  <si>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</si>
  <si>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89</t>
  </si>
  <si>
    <t>5910040320</t>
  </si>
  <si>
    <t>Umožnění volné dilatace kolejnice demontáž upevňovadel s osazením kluzných podložek rozdělení pražců "d"</t>
  </si>
  <si>
    <t>-1380873347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</si>
  <si>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</si>
  <si>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90</t>
  </si>
  <si>
    <t>5910040330</t>
  </si>
  <si>
    <t>Umožnění volné dilatace kolejnice demontáž upevňovadel s osazením kluzných podložek rozdělení pražců "u"</t>
  </si>
  <si>
    <t>305982200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</si>
  <si>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</si>
  <si>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91</t>
  </si>
  <si>
    <t>5910040340</t>
  </si>
  <si>
    <t>Umožnění volné dilatace kolejnice demontáž upevňovadel s osazením kluzných podložek rozdělení pražců "e"</t>
  </si>
  <si>
    <t>-2099952495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</si>
  <si>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</si>
  <si>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92</t>
  </si>
  <si>
    <t>5910040410</t>
  </si>
  <si>
    <t>Umožnění volné dilatace kolejnice montáž upevňovadel s odstraněním kluzných podložek rozdělení pražců "c"</t>
  </si>
  <si>
    <t>1635502014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</si>
  <si>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</si>
  <si>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93</t>
  </si>
  <si>
    <t>5910040420</t>
  </si>
  <si>
    <t>Umožnění volné dilatace kolejnice montáž upevňovadel s odstraněním kluzných podložek rozdělení pražců "d"</t>
  </si>
  <si>
    <t>-2060042383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</si>
  <si>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</si>
  <si>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94</t>
  </si>
  <si>
    <t>5910040430</t>
  </si>
  <si>
    <t>Umožnění volné dilatace kolejnice montáž upevňovadel s odstraněním kluzných podložek rozdělení pražců "u"</t>
  </si>
  <si>
    <t>870155065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</si>
  <si>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</si>
  <si>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95</t>
  </si>
  <si>
    <t>5910040440</t>
  </si>
  <si>
    <t>Umožnění volné dilatace kolejnice montáž upevňovadel s odstraněním kluzných podložek rozdělení pražců "e"</t>
  </si>
  <si>
    <t>-953183150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</si>
  <si>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</si>
  <si>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96</t>
  </si>
  <si>
    <t>5910045010</t>
  </si>
  <si>
    <t>Zajištění polohy kolejnice bočními válečkovými opěrkami rozdělení pražců "c"</t>
  </si>
  <si>
    <t>606731413</t>
  </si>
  <si>
    <t>Zajištění polohy kolejnice bočními válečkovými opěrkami rozdělení pražců "c". Poznámka: 1. V cenách jsou započteny náklady na montáž a demontáž bočních opěrek v oblouku o malém poloměru.</t>
  </si>
  <si>
    <t>97</t>
  </si>
  <si>
    <t>5910045020</t>
  </si>
  <si>
    <t>Zajištění polohy kolejnice bočními válečkovými opěrkami rozdělení pražců "d"</t>
  </si>
  <si>
    <t>356858300</t>
  </si>
  <si>
    <t>Zajištění polohy kolejnice bočními válečkovými opěrkami rozdělení pražců "d". Poznámka: 1. V cenách jsou započteny náklady na montáž a demontáž bočních opěrek v oblouku o malém poloměru.</t>
  </si>
  <si>
    <t>98</t>
  </si>
  <si>
    <t>5910045030</t>
  </si>
  <si>
    <t>Zajištění polohy kolejnice bočními válečkovými opěrkami rozdělení pražců "u"</t>
  </si>
  <si>
    <t>-828760478</t>
  </si>
  <si>
    <t>Zajištění polohy kolejnice bočními válečkovými opěrkami rozdělení pražců "u". Poznámka: 1. V cenách jsou započteny náklady na montáž a demontáž bočních opěrek v oblouku o malém poloměru.</t>
  </si>
  <si>
    <t>99</t>
  </si>
  <si>
    <t>5910045040</t>
  </si>
  <si>
    <t>Zajištění polohy kolejnice bočními válečkovými opěrkami rozdělení pražců "e"</t>
  </si>
  <si>
    <t>-2116272356</t>
  </si>
  <si>
    <t>Zajištění polohy kolejnice bočními válečkovými opěrkami rozdělení pražců "e". Poznámka: 1. V cenách jsou započteny náklady na montáž a demontáž bočních opěrek v oblouku o malém poloměru.</t>
  </si>
  <si>
    <t>100</t>
  </si>
  <si>
    <t>5910050010</t>
  </si>
  <si>
    <t>Umožnění volné dilatace dílů výhybek demontáž upevňovadel výhybka I. generace</t>
  </si>
  <si>
    <t>186045550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</si>
  <si>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</si>
  <si>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Poznámka k položce:_x000d_
Rozvinutá délka výhybky=m</t>
  </si>
  <si>
    <t>101</t>
  </si>
  <si>
    <t>5910050020</t>
  </si>
  <si>
    <t>Umožnění volné dilatace dílů výhybek demontáž upevňovadel výhybka II. generace</t>
  </si>
  <si>
    <t>302869949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</si>
  <si>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</si>
  <si>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102</t>
  </si>
  <si>
    <t>5910050110</t>
  </si>
  <si>
    <t>Umožnění volné dilatace dílů výhybek montáž upevňovadel výhybka I. generace</t>
  </si>
  <si>
    <t>-1633000079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</si>
  <si>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</si>
  <si>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103</t>
  </si>
  <si>
    <t>5910050120</t>
  </si>
  <si>
    <t>Umožnění volné dilatace dílů výhybek montáž upevňovadel výhybka II. generace</t>
  </si>
  <si>
    <t>-573748559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</si>
  <si>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</si>
  <si>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104</t>
  </si>
  <si>
    <t>5910060010</t>
  </si>
  <si>
    <t>Ojedinělé broušení kolejnic R260 do hloubky do 2 mm</t>
  </si>
  <si>
    <t>1639183524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</si>
  <si>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</si>
  <si>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105</t>
  </si>
  <si>
    <t>5910060020</t>
  </si>
  <si>
    <t>Ojedinělé broušení kolejnic R260 do hloubky přes 2 mm</t>
  </si>
  <si>
    <t>-2001372771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</si>
  <si>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</si>
  <si>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106</t>
  </si>
  <si>
    <t>5910060110</t>
  </si>
  <si>
    <t>Ojedinělé broušení kolejnic R350HT do hloubky do 2 mm</t>
  </si>
  <si>
    <t>205453182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</si>
  <si>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</si>
  <si>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107</t>
  </si>
  <si>
    <t>5910060120</t>
  </si>
  <si>
    <t>Ojedinělé broušení kolejnic R350HT do hloubky přes 2 mm</t>
  </si>
  <si>
    <t>1403260032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</si>
  <si>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</si>
  <si>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108</t>
  </si>
  <si>
    <t>5910063010</t>
  </si>
  <si>
    <t>Opravné souvislé broušení kolejnic R260 head checking, povrchové vady, příčný a podélný profil hloubky do 2 mm</t>
  </si>
  <si>
    <t>-1108334485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</si>
  <si>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</si>
  <si>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109</t>
  </si>
  <si>
    <t>5910063020</t>
  </si>
  <si>
    <t>Opravné souvislé broušení kolejnic R260 head checking, povrchové vady, příčný a podélný profil hloubky přes 2 mm do 4 mm</t>
  </si>
  <si>
    <t>1392402485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</si>
  <si>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</si>
  <si>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110</t>
  </si>
  <si>
    <t>5910063030</t>
  </si>
  <si>
    <t>Opravné souvislé broušení kolejnic R260 head checking, povrchové vady, příčný a podélný profil hloubky přes 4 mm</t>
  </si>
  <si>
    <t>-692350752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</si>
  <si>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</si>
  <si>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111</t>
  </si>
  <si>
    <t>5910063050</t>
  </si>
  <si>
    <t>Opravné souvislé broušení kolejnic R260 příčný a podélný profil oprava příčného a podélného profilu</t>
  </si>
  <si>
    <t>1573009344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</si>
  <si>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</si>
  <si>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112</t>
  </si>
  <si>
    <t>5910063060</t>
  </si>
  <si>
    <t>Opravné souvislé broušení kolejnic R260 příčný a podélný profil vlnkovitost</t>
  </si>
  <si>
    <t>1618032489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</si>
  <si>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</si>
  <si>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113</t>
  </si>
  <si>
    <t>5910063110</t>
  </si>
  <si>
    <t>Opravné souvislé broušení kolejnic R350HT head checking, povrchové vady, příčný a podélný profil hloubky do 2 mm</t>
  </si>
  <si>
    <t>-1803268422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</si>
  <si>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</si>
  <si>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114</t>
  </si>
  <si>
    <t>5910063120</t>
  </si>
  <si>
    <t>Opravné souvislé broušení kolejnic R350HT head checking, povrchové vady, příčný a podélný profil hloubky přes 2 mm do 4 mm</t>
  </si>
  <si>
    <t>1900338214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</si>
  <si>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</si>
  <si>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115</t>
  </si>
  <si>
    <t>5910063130</t>
  </si>
  <si>
    <t>Opravné souvislé broušení kolejnic R350HT head checking, povrchové vady, příčný a podélný profil hloubky přes 4 mm</t>
  </si>
  <si>
    <t>1140608683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</si>
  <si>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</si>
  <si>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116</t>
  </si>
  <si>
    <t>5910063150</t>
  </si>
  <si>
    <t>Opravné souvislé broušení kolejnic R350HT příčný a podélný profil oprava příčného a podélného profilu</t>
  </si>
  <si>
    <t>1569229176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</si>
  <si>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</si>
  <si>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117</t>
  </si>
  <si>
    <t>5910063160</t>
  </si>
  <si>
    <t>Opravné souvislé broušení kolejnic R350HT příčný a podélný profil vlnkovitost</t>
  </si>
  <si>
    <t>2081434109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</si>
  <si>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</si>
  <si>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118</t>
  </si>
  <si>
    <t>5910065010</t>
  </si>
  <si>
    <t>Odstranění převalků izolovaného styku lepeného</t>
  </si>
  <si>
    <t>-351547054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</si>
  <si>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</si>
  <si>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</si>
  <si>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119</t>
  </si>
  <si>
    <t>5910065020</t>
  </si>
  <si>
    <t>Odstranění převalků izolovaného styku montovaného</t>
  </si>
  <si>
    <t>-1326531834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</si>
  <si>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</si>
  <si>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120</t>
  </si>
  <si>
    <t>5910070010</t>
  </si>
  <si>
    <t>Základní broušení výhybky optimalizace příčného profilu</t>
  </si>
  <si>
    <t>546106198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</si>
  <si>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</si>
  <si>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121</t>
  </si>
  <si>
    <t>5910075010</t>
  </si>
  <si>
    <t>Opravné broušení jazyka šíře plochy do 30 mm hloubky do 2 mm</t>
  </si>
  <si>
    <t>963298018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</si>
  <si>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</si>
  <si>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Poznámka k položce:_x000d_
Metr jazyka=m</t>
  </si>
  <si>
    <t>122</t>
  </si>
  <si>
    <t>5910075020</t>
  </si>
  <si>
    <t>Opravné broušení jazyka šíře plochy do 30 mm hloubky přes 2 mm</t>
  </si>
  <si>
    <t>2122293849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</si>
  <si>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</si>
  <si>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123</t>
  </si>
  <si>
    <t>5910075110</t>
  </si>
  <si>
    <t>Opravné broušení opornice šíře plochy do 30 mm hloubky do 2 mm</t>
  </si>
  <si>
    <t>-47415556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</si>
  <si>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</si>
  <si>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Poznámka k položce:_x000d_
Metr opornice=m</t>
  </si>
  <si>
    <t>124</t>
  </si>
  <si>
    <t>5910075120</t>
  </si>
  <si>
    <t>Opravné broušení opornice šíře plochy do 30 mm hloubky přes 2 mm</t>
  </si>
  <si>
    <t>-1094513624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</si>
  <si>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</si>
  <si>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125</t>
  </si>
  <si>
    <t>5910075210</t>
  </si>
  <si>
    <t>Opravné broušení výhybkové kolejnice šíře plochy do 30 mm hloubky do 2 mm</t>
  </si>
  <si>
    <t>1375065619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</si>
  <si>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</si>
  <si>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Poznámka k položce:_x000d_
Metr výhybkové kolejnice =m</t>
  </si>
  <si>
    <t>126</t>
  </si>
  <si>
    <t>5910075220</t>
  </si>
  <si>
    <t>Opravné broušení výhybkové kolejnice šíře plochy do 30 mm hloubky přes 2 mm</t>
  </si>
  <si>
    <t>-1796311974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</si>
  <si>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</si>
  <si>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127</t>
  </si>
  <si>
    <t>5910075310</t>
  </si>
  <si>
    <t>Opravné broušení hrotnice PHS šíře plochy do 30 mm hloubky do 2 mm</t>
  </si>
  <si>
    <t>-1193773140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</si>
  <si>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</si>
  <si>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Poznámka k položce:_x000d_
Metr hrotnice PHS=m</t>
  </si>
  <si>
    <t>128</t>
  </si>
  <si>
    <t>5910075320</t>
  </si>
  <si>
    <t>Opravné broušení hrotnice PHS šíře plochy do 30 mm hloubky přes 2 mm</t>
  </si>
  <si>
    <t>812201850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</si>
  <si>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</si>
  <si>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129</t>
  </si>
  <si>
    <t>5910080010</t>
  </si>
  <si>
    <t>Opravné broušení srdcovky jednoduché 1:4,5 a 1:6 hloubky do 2 mm</t>
  </si>
  <si>
    <t>655966523</t>
  </si>
  <si>
    <t>Opravné broušení srdcovky jednoduché 1:4,5 a 1:6 hloubky do 2 mm. Poznámka: 1. V cenách jsou započteny náklady na odstranění vznikajících převalků, povrchových vad a měření profilu srdcovky šablonou.</t>
  </si>
  <si>
    <t>Poznámka k položce:_x000d_
Srdcovka=kus</t>
  </si>
  <si>
    <t>130</t>
  </si>
  <si>
    <t>5910080020</t>
  </si>
  <si>
    <t>Opravné broušení srdcovky jednoduché 1:4,5 a 1:6 hloubky přes 2 mm</t>
  </si>
  <si>
    <t>1755439371</t>
  </si>
  <si>
    <t>Opravné broušení srdcovky jednoduché 1:4,5 a 1:6 hloubky přes 2 mm. Poznámka: 1. V cenách jsou započteny náklady na odstranění vznikajících převalků, povrchových vad a měření profilu srdcovky šablonou.</t>
  </si>
  <si>
    <t>131</t>
  </si>
  <si>
    <t>5910080110</t>
  </si>
  <si>
    <t>Opravné broušení srdcovky jednoduché 1:7,5 a 1:9 hloubky do 2 mm</t>
  </si>
  <si>
    <t>-793608274</t>
  </si>
  <si>
    <t>Opravné broušení srdcovky jednoduché 1:7,5 a 1:9 hloubky do 2 mm. Poznámka: 1. V cenách jsou započteny náklady na odstranění vznikajících převalků, povrchových vad a měření profilu srdcovky šablonou.</t>
  </si>
  <si>
    <t>132</t>
  </si>
  <si>
    <t>5910080120</t>
  </si>
  <si>
    <t>Opravné broušení srdcovky jednoduché 1:7,5 a 1:9 hloubky přes 2 mm</t>
  </si>
  <si>
    <t>-2029720614</t>
  </si>
  <si>
    <t>Opravné broušení srdcovky jednoduché 1:7,5 a 1:9 hloubky přes 2 mm. Poznámka: 1. V cenách jsou započteny náklady na odstranění vznikajících převalků, povrchových vad a měření profilu srdcovky šablonou.</t>
  </si>
  <si>
    <t>133</t>
  </si>
  <si>
    <t>5910080210</t>
  </si>
  <si>
    <t>Opravné broušení srdcovky jednoduché 1:11 a 1:12 hloubky do 2 mm</t>
  </si>
  <si>
    <t>603775312</t>
  </si>
  <si>
    <t>Opravné broušení srdcovky jednoduché 1:11 a 1:12 hloubky do 2 mm. Poznámka: 1. V cenách jsou započteny náklady na odstranění vznikajících převalků, povrchových vad a měření profilu srdcovky šablonou.</t>
  </si>
  <si>
    <t>134</t>
  </si>
  <si>
    <t>5910080220</t>
  </si>
  <si>
    <t>Opravné broušení srdcovky jednoduché 1:11 a 1:12 hloubky přes 2 mm</t>
  </si>
  <si>
    <t>1772561443</t>
  </si>
  <si>
    <t>Opravné broušení srdcovky jednoduché 1:11 a 1:12 hloubky přes 2 mm. Poznámka: 1. V cenách jsou započteny náklady na odstranění vznikajících převalků, povrchových vad a měření profilu srdcovky šablonou.</t>
  </si>
  <si>
    <t>135</t>
  </si>
  <si>
    <t>5910080310</t>
  </si>
  <si>
    <t>Opravné broušení srdcovky jednoduché 1:14 a 1:18,5 hloubky do 2 mm</t>
  </si>
  <si>
    <t>1118577477</t>
  </si>
  <si>
    <t>Opravné broušení srdcovky jednoduché 1:14 a 1:18,5 hloubky do 2 mm. Poznámka: 1. V cenách jsou započteny náklady na odstranění vznikajících převalků, povrchových vad a měření profilu srdcovky šablonou.</t>
  </si>
  <si>
    <t>136</t>
  </si>
  <si>
    <t>5910080320</t>
  </si>
  <si>
    <t>Opravné broušení srdcovky jednoduché 1:14 a 1:18,5 hloubky přes 2 mm</t>
  </si>
  <si>
    <t>-1340341274</t>
  </si>
  <si>
    <t>Opravné broušení srdcovky jednoduché 1:14 a 1:18,5 hloubky přes 2 mm. Poznámka: 1. V cenách jsou započteny náklady na odstranění vznikajících převalků, povrchových vad a měření profilu srdcovky šablonou.</t>
  </si>
  <si>
    <t>137</t>
  </si>
  <si>
    <t>5910080810</t>
  </si>
  <si>
    <t>Opravné broušení srdcovky dvojité do 2 mm</t>
  </si>
  <si>
    <t>1919088294</t>
  </si>
  <si>
    <t>Opravné broušení srdcovky dvojité do 2 mm. Poznámka: 1. V cenách jsou započteny náklady na odstranění vznikajících převalků, povrchových vad a měření profilu srdcovky šablonou.</t>
  </si>
  <si>
    <t>138</t>
  </si>
  <si>
    <t>5910080820</t>
  </si>
  <si>
    <t>Opravné broušení srdcovky dvojité přes 2 mm</t>
  </si>
  <si>
    <t>-338032770</t>
  </si>
  <si>
    <t>Opravné broušení srdcovky dvojité přes 2 mm. Poznámka: 1. V cenách jsou započteny náklady na odstranění vznikajících převalků, povrchových vad a měření profilu srdcovky šablonou.</t>
  </si>
  <si>
    <t>139</t>
  </si>
  <si>
    <t>5910080910</t>
  </si>
  <si>
    <t>Opravné broušení srdcovky dvojité s PHS do 2 mm</t>
  </si>
  <si>
    <t>-1559536840</t>
  </si>
  <si>
    <t>Opravné broušení srdcovky dvojité s PHS do 2 mm. Poznámka: 1. V cenách jsou započteny náklady na odstranění vznikajících převalků, povrchových vad a měření profilu srdcovky šablonou.</t>
  </si>
  <si>
    <t>140</t>
  </si>
  <si>
    <t>5910080920</t>
  </si>
  <si>
    <t>Opravné broušení srdcovky dvojité s PHS přes 2 mm</t>
  </si>
  <si>
    <t>-699521681</t>
  </si>
  <si>
    <t>Opravné broušení srdcovky dvojité s PHS přes 2 mm. Poznámka: 1. V cenách jsou započteny náklady na odstranění vznikajících převalků, povrchových vad a měření profilu srdcovky šablonou.</t>
  </si>
  <si>
    <t>141</t>
  </si>
  <si>
    <t>5910085010</t>
  </si>
  <si>
    <t>Navaření hlavy kolejnice tv. UIC60</t>
  </si>
  <si>
    <t>cm2</t>
  </si>
  <si>
    <t>-1936414962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</si>
  <si>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kontrolu.</t>
  </si>
  <si>
    <t>142</t>
  </si>
  <si>
    <t>5910085020</t>
  </si>
  <si>
    <t>Navaření hlavy kolejnice tv. R65</t>
  </si>
  <si>
    <t>1430992610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</si>
  <si>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kontrolu.</t>
  </si>
  <si>
    <t>143</t>
  </si>
  <si>
    <t>5910085030</t>
  </si>
  <si>
    <t>Navaření hlavy kolejnice tv. S49</t>
  </si>
  <si>
    <t>-258136337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</si>
  <si>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kontrolu.</t>
  </si>
  <si>
    <t>144</t>
  </si>
  <si>
    <t>5910085040</t>
  </si>
  <si>
    <t>Navaření hlavy kolejnice tv. T</t>
  </si>
  <si>
    <t>511707583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</si>
  <si>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kontrolu.</t>
  </si>
  <si>
    <t>145</t>
  </si>
  <si>
    <t>5910085050</t>
  </si>
  <si>
    <t>Navaření hlavy kolejnice tv. A</t>
  </si>
  <si>
    <t>1654355445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</si>
  <si>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kontrolu.</t>
  </si>
  <si>
    <t>146</t>
  </si>
  <si>
    <t>5910090010</t>
  </si>
  <si>
    <t>Navaření srdcovky jednoduché montované z kolejnic úhel odbočení přes 8° (1:5,7) hloubky do 10 mm</t>
  </si>
  <si>
    <t>-370941587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</si>
  <si>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</si>
  <si>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147</t>
  </si>
  <si>
    <t>5910090020</t>
  </si>
  <si>
    <t>Navaření srdcovky jednoduché montované z kolejnic úhel odbočení přes 8° (1:5,7) hloubky přes 10 do 20 mm</t>
  </si>
  <si>
    <t>-1929181549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</si>
  <si>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</si>
  <si>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148</t>
  </si>
  <si>
    <t>5910090050</t>
  </si>
  <si>
    <t>Navaření srdcovky jednoduché montované z kolejnic úhel odbočení 5°-7,9° (1:7,5 až 1:9) hloubky do 10 mm</t>
  </si>
  <si>
    <t>-277963724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</si>
  <si>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</si>
  <si>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149</t>
  </si>
  <si>
    <t>5910090060</t>
  </si>
  <si>
    <t>Navaření srdcovky jednoduché montované z kolejnic úhel odbočení 5°-7,9° (1:7,5 až 1:9) hloubky přes 10 do 20 mm</t>
  </si>
  <si>
    <t>-546677314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</si>
  <si>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</si>
  <si>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150</t>
  </si>
  <si>
    <t>5910090110</t>
  </si>
  <si>
    <t>Navaření srdcovky jednoduché montované z kolejnic úhel odbočení 3,5°-4,9° (1:11 až 1:14) hloubky do 10 mm</t>
  </si>
  <si>
    <t>1641208575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</si>
  <si>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</si>
  <si>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151</t>
  </si>
  <si>
    <t>5910090120</t>
  </si>
  <si>
    <t>Navaření srdcovky jednoduché montované z kolejnic úhel odbočení 3,5°-4,9° (1:11 až 1:14) hloubky přes 10 do 20 mm</t>
  </si>
  <si>
    <t>897754715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</si>
  <si>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</si>
  <si>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152</t>
  </si>
  <si>
    <t>5910090150</t>
  </si>
  <si>
    <t>Navaření srdcovky jednoduché montované z kolejnic hloubky úhel odbočení 3,4° (1:18,5) do 10 mm</t>
  </si>
  <si>
    <t>668176733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</si>
  <si>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</si>
  <si>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153</t>
  </si>
  <si>
    <t>5910090160</t>
  </si>
  <si>
    <t>Navaření srdcovky jednoduché montované z kolejnic hloubky úhel odbočení 3,4° (1:18,5) přes 10 do 20 mm</t>
  </si>
  <si>
    <t>354811193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</si>
  <si>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</si>
  <si>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154</t>
  </si>
  <si>
    <t>5910090210</t>
  </si>
  <si>
    <t>Navaření srdcovky jednoduché s kovaným klínem nebo s hrotem klínu z plnoprofilové kolejnice úhel odbočení 1:7,5 až 1:9 opotřebení do 10 mm</t>
  </si>
  <si>
    <t>-829874396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</si>
  <si>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</si>
  <si>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155</t>
  </si>
  <si>
    <t>5910090220</t>
  </si>
  <si>
    <t>Navaření srdcovky jednoduché s kovaným klínem nebo s hrotem klínu z plnoprofilové kolejnice úhel odbočení 1:7,5 až 1:9 opotřebení přes 10 do 20 mm</t>
  </si>
  <si>
    <t>-1786642392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</si>
  <si>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</si>
  <si>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156</t>
  </si>
  <si>
    <t>5910090250</t>
  </si>
  <si>
    <t>Navaření srdcovky jednoduché s kovaným klínem nebo s hrotem klínu z plnoprofilové kolejnice úhel odbočení 1:11 až 1:14 opotřebení do 10 mm</t>
  </si>
  <si>
    <t>-1663486425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</si>
  <si>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</si>
  <si>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157</t>
  </si>
  <si>
    <t>5910090260</t>
  </si>
  <si>
    <t>Navaření srdcovky jednoduché s kovaným klínem nebo s hrotem klínu z plnoprofilové kolejnice úhel odbočení 1:11 až 1:14 opotřebení přes 10 do 20 mm</t>
  </si>
  <si>
    <t>-1142329398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</si>
  <si>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</si>
  <si>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158</t>
  </si>
  <si>
    <t>5910090310</t>
  </si>
  <si>
    <t>Navaření srdcovky jednoduché s kovaným klínem nebo s hrotem klínu z plnoprofilové kolejnice úhel odbočení 1:18,5 opotřebení do 10 mm</t>
  </si>
  <si>
    <t>-1178768281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</si>
  <si>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</si>
  <si>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159</t>
  </si>
  <si>
    <t>5910090320</t>
  </si>
  <si>
    <t>Navaření srdcovky jednoduché s kovaným klínem nebo s hrotem klínu z plnoprofilové kolejnice úhel odbočení 1:18,5 opotřebení přes 10 do 20 mm</t>
  </si>
  <si>
    <t>-1652228263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</si>
  <si>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</si>
  <si>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160</t>
  </si>
  <si>
    <t>5910090510</t>
  </si>
  <si>
    <t>Navaření srdcovky jednoduché lité z manganové oceli úhel odbočení 1:7,5 až 1:9 opotřebení do 4 mm</t>
  </si>
  <si>
    <t>103862210</t>
  </si>
  <si>
    <t>Navaření srdcovky jednoduché lité z manganové oceli úhel odbočení 1:7,5 až 1:9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</si>
  <si>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161</t>
  </si>
  <si>
    <t>5910090520</t>
  </si>
  <si>
    <t>Navaření srdcovky jednoduché lité z manganové oceli úhel odbočení 1:7,5 až 1:9 opotřebení přes 4 do 10 mm</t>
  </si>
  <si>
    <t>-980036511</t>
  </si>
  <si>
    <t>Navaření srdcovky jednoduché lité z manganové oceli úhel odbočení 1:7,5 až 1:9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</si>
  <si>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162</t>
  </si>
  <si>
    <t>5910090550</t>
  </si>
  <si>
    <t>Navaření srdcovky jednoduché lité z manganové oceli úhel odbočení 1:11 až 1:14 opotřebení do 4 mm</t>
  </si>
  <si>
    <t>-1042081937</t>
  </si>
  <si>
    <t>Navaření srdcovky jednoduché lité z manganové oceli úhel odbočení 1:11 až 1:14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</si>
  <si>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163</t>
  </si>
  <si>
    <t>5910090560</t>
  </si>
  <si>
    <t>Navaření srdcovky jednoduché lité z manganové oceli úhel odbočení 1:11 až 1:14 opotřebení přes 4 do 10 mm</t>
  </si>
  <si>
    <t>-1496253451</t>
  </si>
  <si>
    <t>Navaření srdcovky jednoduché lité z manganové oceli úhel odbočení 1:11 až 1:14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</si>
  <si>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164</t>
  </si>
  <si>
    <t>5910090610</t>
  </si>
  <si>
    <t>Navaření srdcovky jednoduché lité z manganové oceli úhel odbočení 1:18,5 opotřebení do 4 mm</t>
  </si>
  <si>
    <t>566024652</t>
  </si>
  <si>
    <t>Navaření srdcovky jednoduché lité z manganové oceli úhel odbočení 1:18,5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</si>
  <si>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165</t>
  </si>
  <si>
    <t>5910090620</t>
  </si>
  <si>
    <t>Navaření srdcovky jednoduché lité z manganové oceli úhel odbočení 1:18,5 opotřebení přes 4 do 10 mm</t>
  </si>
  <si>
    <t>-1760809930</t>
  </si>
  <si>
    <t>Navaření srdcovky jednoduché lité z manganové oceli úhel odbočení 1:18,5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</si>
  <si>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166</t>
  </si>
  <si>
    <t>5910095010</t>
  </si>
  <si>
    <t>Navaření srdcovky dvojité montované opotřebení do 10 mm</t>
  </si>
  <si>
    <t>-1063566001</t>
  </si>
  <si>
    <t>Navaření srdcovky dvojité montované opotřebení do 10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</si>
  <si>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167</t>
  </si>
  <si>
    <t>5910095020</t>
  </si>
  <si>
    <t>Navaření srdcovky dvojité montované opotřebení přes 10 do 20 mm</t>
  </si>
  <si>
    <t>-2079479086</t>
  </si>
  <si>
    <t>Navaření srdcovky dvojité montované opotřebení přes 10 do 20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</si>
  <si>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168</t>
  </si>
  <si>
    <t>5910105010</t>
  </si>
  <si>
    <t>Navaření lokální vady jazyka</t>
  </si>
  <si>
    <t>-311887247</t>
  </si>
  <si>
    <t>Navaření lokální vady jazyka.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</si>
  <si>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169</t>
  </si>
  <si>
    <t>5910105020</t>
  </si>
  <si>
    <t>Navaření lokální vady opornice</t>
  </si>
  <si>
    <t>-1427568582</t>
  </si>
  <si>
    <t>Navaření lokální vady opornice.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</si>
  <si>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170</t>
  </si>
  <si>
    <t>5910110010</t>
  </si>
  <si>
    <t>Navaření přídržnice Kn 60 opotřebení do 10 mm</t>
  </si>
  <si>
    <t>1452340774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</si>
  <si>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</si>
  <si>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171</t>
  </si>
  <si>
    <t>5910110020</t>
  </si>
  <si>
    <t>Navaření přídržnice Kn 60 opotřebení přes 10 do 15 mm</t>
  </si>
  <si>
    <t>-95543972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</si>
  <si>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</si>
  <si>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172</t>
  </si>
  <si>
    <t>5910110030</t>
  </si>
  <si>
    <t>Navaření přídržnice Kn 60 opotřebení přes 15 mm</t>
  </si>
  <si>
    <t>1600627697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</si>
  <si>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</si>
  <si>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173</t>
  </si>
  <si>
    <t>5910110110</t>
  </si>
  <si>
    <t>Navaření přídržnice tvar obrácené"T" (plech) opotřebení do 10 mm</t>
  </si>
  <si>
    <t>747227901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</si>
  <si>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</si>
  <si>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174</t>
  </si>
  <si>
    <t>5910110120</t>
  </si>
  <si>
    <t>Navaření přídržnice tvar obrácené"T" (plech) opotřebení přes 10 mm</t>
  </si>
  <si>
    <t>988377051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</si>
  <si>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</si>
  <si>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175</t>
  </si>
  <si>
    <t>5910115010</t>
  </si>
  <si>
    <t>Oprava deformací rovnáním mechanického styku</t>
  </si>
  <si>
    <t>1877715492</t>
  </si>
  <si>
    <t>Oprava deformací rovnáním mechanického styku. Poznámka: 1. V cenách jsou započteny náklady na rovnání dle schváleného postupu a případnou demontáž a montáž upevňovadel. 2. V cenách nejsou obsaženy náklady na podbití pražců.</t>
  </si>
  <si>
    <t>176</t>
  </si>
  <si>
    <t>5910115020</t>
  </si>
  <si>
    <t>Oprava deformací rovnáním svaru</t>
  </si>
  <si>
    <t>-1733290577</t>
  </si>
  <si>
    <t>Oprava deformací rovnáním svaru. Poznámka: 1. V cenách jsou započteny náklady na rovnání dle schváleného postupu a případnou demontáž a montáž upevňovadel. 2. V cenách nejsou obsaženy náklady na podbití pražců.</t>
  </si>
  <si>
    <t>177</t>
  </si>
  <si>
    <t>5910120010</t>
  </si>
  <si>
    <t>Ohýbání kolejnic hmotnosti do 50 kg/m</t>
  </si>
  <si>
    <t>1413775674</t>
  </si>
  <si>
    <t>Ohýbání kolejnic hmotnosti do 50 kg/m. Poznámka: 1. V cenách jsou započteny náklady na manipulace a ohýbání do potřebného poloměru.</t>
  </si>
  <si>
    <t>178</t>
  </si>
  <si>
    <t>5910125010</t>
  </si>
  <si>
    <t>Úprava geometrie jazyka po výměně</t>
  </si>
  <si>
    <t>755234110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</si>
  <si>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</si>
  <si>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179</t>
  </si>
  <si>
    <t>5910125020</t>
  </si>
  <si>
    <t>Úprava geometrie jazyka po násilném rozřezu</t>
  </si>
  <si>
    <t>-1525118813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</si>
  <si>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</si>
  <si>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180</t>
  </si>
  <si>
    <t>5910125030</t>
  </si>
  <si>
    <t>Úprava geometrie jazyka vzniklé provozem</t>
  </si>
  <si>
    <t>2054444640</t>
  </si>
  <si>
    <t>Úprava geometrie jazyka vzniklé provozem. Poznámka: 1. V cenách jsou započteny náklady na úpravu dle schváleného postupu, úpravu geometrie, kontrolu doléhání jazyka na opěrky a západkovou zkoušku. 2. V cenách nejsou obsaženy náklady na seřízení závěru výhybky.</t>
  </si>
  <si>
    <t>181</t>
  </si>
  <si>
    <t>5910130010</t>
  </si>
  <si>
    <t>Demontáž zádržné opěrky z jazyka</t>
  </si>
  <si>
    <t>-569092461</t>
  </si>
  <si>
    <t>Demontáž zádržné opěrky z jazyka. Poznámka: 1. V cenách jsou započteny náklady na demontáž a naložení výzisku na dopravní prostředek.</t>
  </si>
  <si>
    <t>182</t>
  </si>
  <si>
    <t>5910130020</t>
  </si>
  <si>
    <t>Demontáž zádržné opěrky z opornice</t>
  </si>
  <si>
    <t>-1499317124</t>
  </si>
  <si>
    <t>Demontáž zádržné opěrky z opornice. Poznámka: 1. V cenách jsou započteny náklady na demontáž a naložení výzisku na dopravní prostředek.</t>
  </si>
  <si>
    <t>183</t>
  </si>
  <si>
    <t>5910131010</t>
  </si>
  <si>
    <t>Montáž zádržné opěrky na jazyk</t>
  </si>
  <si>
    <t>1586994418</t>
  </si>
  <si>
    <t>Montáž zádržné opěrky na jazyk. Poznámka: 1. V cenách jsou započteny náklady na montáž. 2. V cenách nejsou obsaženy náklady na dodávku materiálu a vrtání otvorů.</t>
  </si>
  <si>
    <t>184</t>
  </si>
  <si>
    <t>5910131020</t>
  </si>
  <si>
    <t>Montáž zádržné opěrky na opornici</t>
  </si>
  <si>
    <t>-1988590495</t>
  </si>
  <si>
    <t>Montáž zádržné opěrky na opornici. Poznámka: 1. V cenách jsou započteny náklady na montáž. 2. V cenách nejsou obsaženy náklady na dodávku materiálu a vrtání otvorů.</t>
  </si>
  <si>
    <t>185</t>
  </si>
  <si>
    <t>5910132010</t>
  </si>
  <si>
    <t>Zřízení zádržné opěrky na jazyku</t>
  </si>
  <si>
    <t>-1663052123</t>
  </si>
  <si>
    <t>Zřízení zádržné opěrky na jazyku. Poznámka: 1. V cenách jsou započteny náklady na vrtání otvorů a montáž. 2. V cenách nejsou obsaženy náklady na dodávku materiálu.</t>
  </si>
  <si>
    <t>186</t>
  </si>
  <si>
    <t>5910132020</t>
  </si>
  <si>
    <t>Zřízení zádržné opěrky na opornici</t>
  </si>
  <si>
    <t>-1526217511</t>
  </si>
  <si>
    <t>Zřízení zádržné opěrky na opornici. Poznámka: 1. V cenách jsou započteny náklady na vrtání otvorů a montáž. 2. V cenách nejsou obsaženy náklady na dodávku materiálu.</t>
  </si>
  <si>
    <t>187</t>
  </si>
  <si>
    <t>5910132030</t>
  </si>
  <si>
    <t>Zřízení zádržné opěrky na jazyku i opornici</t>
  </si>
  <si>
    <t>pár</t>
  </si>
  <si>
    <t>-662891983</t>
  </si>
  <si>
    <t>Zřízení zádržné opěrky na jazyku i opornici. Poznámka: 1. V cenách jsou započteny náklady na vrtání otvorů a montáž. 2. V cenách nejsou obsaženy náklady na dodávku materiálu.</t>
  </si>
  <si>
    <t>188</t>
  </si>
  <si>
    <t>5910135010</t>
  </si>
  <si>
    <t>Demontáž pražcové kotvy v koleji</t>
  </si>
  <si>
    <t>1111972415</t>
  </si>
  <si>
    <t>Demontáž pražcové kotvy v koleji. Poznámka: 1. V cenách jsou započteny náklady na odstranění kameniva, demontáž, dohození a úpravu kameniva a naložení výzisku na dopravní prostředek.</t>
  </si>
  <si>
    <t>189</t>
  </si>
  <si>
    <t>5910135020</t>
  </si>
  <si>
    <t>Demontáž pražcové kotvy ve výhybce</t>
  </si>
  <si>
    <t>116027797</t>
  </si>
  <si>
    <t>Demontáž pražcové kotvy ve výhybce. Poznámka: 1. V cenách jsou započteny náklady na odstranění kameniva, demontáž, dohození a úpravu kameniva a naložení výzisku na dopravní prostředek.</t>
  </si>
  <si>
    <t>190</t>
  </si>
  <si>
    <t>5910136010</t>
  </si>
  <si>
    <t>Montáž pražcové kotvy v koleji</t>
  </si>
  <si>
    <t>400115425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</si>
  <si>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</si>
  <si>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191</t>
  </si>
  <si>
    <t>5910136020</t>
  </si>
  <si>
    <t>Montáž pražcové kotvy ve výhybce</t>
  </si>
  <si>
    <t>-104048348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</si>
  <si>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</si>
  <si>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192</t>
  </si>
  <si>
    <t>5910137010</t>
  </si>
  <si>
    <t>Kontrola pražcové kotvy v koleji</t>
  </si>
  <si>
    <t>1848000693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</si>
  <si>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</si>
  <si>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193</t>
  </si>
  <si>
    <t>5910137020</t>
  </si>
  <si>
    <t>Kontrola pražcové kotvy ve výhybce</t>
  </si>
  <si>
    <t>-499784730</t>
  </si>
  <si>
    <t>Kontrola pražcové kotvy ve výhybce. Poznámka: 1. V cenách jsou započteny náklady na odstranění kameniva, očištění, kontrolu šroubů, dotažení matic, ošetření součástí mazivem a úpravu kameniva. 2. V cenách nejsou obsaženy náklady na dodávku materiálu.</t>
  </si>
  <si>
    <t>195</t>
  </si>
  <si>
    <t>5911005210</t>
  </si>
  <si>
    <t>Válečková stolička jazyka nadzvedávací montáž s upevněním na patu kolejnice</t>
  </si>
  <si>
    <t>1474365876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</si>
  <si>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</si>
  <si>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194</t>
  </si>
  <si>
    <t>5911005450</t>
  </si>
  <si>
    <t>Válečková stolička jazyka dotlačovací montáž s upevněním na patu kolejnice</t>
  </si>
  <si>
    <t>1708561586</t>
  </si>
  <si>
    <t>Válečková stolička jazyka dotlačovací montáž s upevněním na patu kolejnice. Poznámka: 1. V cenách jsou započteny náklady na provedení, nastavení funkčnosti stabilizátoru a ošetření součástí mazivem. 2. V cenách nejsou obsaženy náklady na dodávku materiálu.</t>
  </si>
  <si>
    <t>196</t>
  </si>
  <si>
    <t>5911011010</t>
  </si>
  <si>
    <t>Výměna jazyků a opornic výhybky jednoduché s jedním hákovým závěrem soustavy R65</t>
  </si>
  <si>
    <t>1700961036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</si>
  <si>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</si>
  <si>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Poznámka k položce:_x000d_
Délka jazyků + opornic=m</t>
  </si>
  <si>
    <t>197</t>
  </si>
  <si>
    <t>5911011020</t>
  </si>
  <si>
    <t>Výměna jazyků a opornic výhybky jednoduché s jedním hákovým závěrem soustavy S49</t>
  </si>
  <si>
    <t>1810355425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</si>
  <si>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</si>
  <si>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198</t>
  </si>
  <si>
    <t>5911011030</t>
  </si>
  <si>
    <t>Výměna jazyků a opornic výhybky jednoduché s jedním hákovým závěrem soustavy T</t>
  </si>
  <si>
    <t>-721917955</t>
  </si>
  <si>
    <t>Výměna jazyků a opornic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</si>
  <si>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199</t>
  </si>
  <si>
    <t>5911011040</t>
  </si>
  <si>
    <t>Výměna jazyků a opornic výhybky jednoduché s jedním hákovým závěrem soustavy A</t>
  </si>
  <si>
    <t>-483357382</t>
  </si>
  <si>
    <t>Výměna jazyků a opornic výhybky jednoduché s jedním hákovým závěrem soustavy A.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</si>
  <si>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200</t>
  </si>
  <si>
    <t>5911015010</t>
  </si>
  <si>
    <t>Výměna jazyka výhybky jednoduché s jedním hákovým závěrem soustavy R65</t>
  </si>
  <si>
    <t>-956237109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</si>
  <si>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</si>
  <si>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201</t>
  </si>
  <si>
    <t>5911015020</t>
  </si>
  <si>
    <t>Výměna jazyka výhybky jednoduché s jedním hákovým závěrem soustavy S49</t>
  </si>
  <si>
    <t>736630299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</si>
  <si>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</si>
  <si>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202</t>
  </si>
  <si>
    <t>5911015030</t>
  </si>
  <si>
    <t>Výměna jazyka výhybky jednoduché s jedním hákovým závěrem soustavy T</t>
  </si>
  <si>
    <t>-438239235</t>
  </si>
  <si>
    <t>Výměna jazyka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</si>
  <si>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203</t>
  </si>
  <si>
    <t>5911015040</t>
  </si>
  <si>
    <t>Výměna jazyka výhybky jednoduché s jedním hákovým závěrem soustavy A</t>
  </si>
  <si>
    <t>-1951755519</t>
  </si>
  <si>
    <t>Výměna jazyka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</si>
  <si>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204</t>
  </si>
  <si>
    <t>5911017010</t>
  </si>
  <si>
    <t>Výměna opornice výhybky jednoduché s jedním hákovým závěrem soustavy R65</t>
  </si>
  <si>
    <t>-964472260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</si>
  <si>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</si>
  <si>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205</t>
  </si>
  <si>
    <t>5911017020</t>
  </si>
  <si>
    <t>Výměna opornice výhybky jednoduché s jedním hákovým závěrem soustavy S49</t>
  </si>
  <si>
    <t>1929179134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</si>
  <si>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</si>
  <si>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206</t>
  </si>
  <si>
    <t>5911017030</t>
  </si>
  <si>
    <t>Výměna opornice výhybky jednoduché s jedním hákovým závěrem soustavy T</t>
  </si>
  <si>
    <t>-358249639</t>
  </si>
  <si>
    <t>Výměna opornice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</si>
  <si>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207</t>
  </si>
  <si>
    <t>5911017040</t>
  </si>
  <si>
    <t>Výměna opornice výhybky jednoduché s jedním hákovým závěrem soustavy A</t>
  </si>
  <si>
    <t>873793604</t>
  </si>
  <si>
    <t>Výměna opornice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</si>
  <si>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208</t>
  </si>
  <si>
    <t>5911019010</t>
  </si>
  <si>
    <t>Výměna jazyků a opornic výhybky jednoduché s dvěma hákovými závěry soustavy R65</t>
  </si>
  <si>
    <t>1253022891</t>
  </si>
  <si>
    <t>Výměna jazyků a opornic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</si>
  <si>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209</t>
  </si>
  <si>
    <t>5911019020</t>
  </si>
  <si>
    <t>Výměna jazyků a opornic výhybky jednoduché s dvěma hákovými závěry soustavy S49</t>
  </si>
  <si>
    <t>-2121891459</t>
  </si>
  <si>
    <t>Výměna jazyků a opornic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</si>
  <si>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210</t>
  </si>
  <si>
    <t>5911019030</t>
  </si>
  <si>
    <t>Výměna jazyků a opornic výhybky jednoduché s dvěma hákovými závěry soustavy T</t>
  </si>
  <si>
    <t>-188856446</t>
  </si>
  <si>
    <t>Výměna jazyků a opornic výhybky jednoduché s dvěma hákovými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</si>
  <si>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211</t>
  </si>
  <si>
    <t>5911021010</t>
  </si>
  <si>
    <t>Výměna jazyka a opornice výhybky jednoduché s dvěma hákovými závěry soustavy R65</t>
  </si>
  <si>
    <t>-1924351230</t>
  </si>
  <si>
    <t>Výměna jazyka 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</si>
  <si>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212</t>
  </si>
  <si>
    <t>5911021020</t>
  </si>
  <si>
    <t>Výměna jazyka a opornice výhybky jednoduché s dvěma hákovými závěry soustavy S49</t>
  </si>
  <si>
    <t>507314982</t>
  </si>
  <si>
    <t>Výměna jazyka 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</si>
  <si>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213</t>
  </si>
  <si>
    <t>5911021030</t>
  </si>
  <si>
    <t>Výměna jazyka a opornice výhybky jednoduché s dvěma hákovými závěry soustavy T</t>
  </si>
  <si>
    <t>465718242</t>
  </si>
  <si>
    <t>Výměna jazyka a opornice výhybky jednoduché s dvěma hákovými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</si>
  <si>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214</t>
  </si>
  <si>
    <t>5911027010</t>
  </si>
  <si>
    <t>Výměna jazyků a opornic výhybky jednoduché s jedním čelisťovým závěrem soustavy UIC60</t>
  </si>
  <si>
    <t>559301060</t>
  </si>
  <si>
    <t>Výměna jazyků a opornic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</si>
  <si>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215</t>
  </si>
  <si>
    <t>5911027020</t>
  </si>
  <si>
    <t>Výměna jazyků a opornic výhybky jednoduché s jedním čelisťovým závěrem soustavy R65</t>
  </si>
  <si>
    <t>1150903270</t>
  </si>
  <si>
    <t>Výměna jazyků a opornic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</si>
  <si>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216</t>
  </si>
  <si>
    <t>5911027030</t>
  </si>
  <si>
    <t>Výměna jazyků a opornic výhybky jednoduché s jedním čelisťovým závěrem soustavy S49</t>
  </si>
  <si>
    <t>-1973237160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</si>
  <si>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</si>
  <si>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217</t>
  </si>
  <si>
    <t>5911027040</t>
  </si>
  <si>
    <t>Výměna jazyků a opornic výhybky jednoduché s jedním čelisťovým závěrem soustavy T</t>
  </si>
  <si>
    <t>151892675</t>
  </si>
  <si>
    <t>Výměna jazyků a opornic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</si>
  <si>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218</t>
  </si>
  <si>
    <t>5911029010</t>
  </si>
  <si>
    <t>Výměna jazyka a opornice výhybky jednoduché s jedním čelisťovým závěrem soustavy UIC60</t>
  </si>
  <si>
    <t>1297971529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</si>
  <si>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</si>
  <si>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219</t>
  </si>
  <si>
    <t>5911029020</t>
  </si>
  <si>
    <t>Výměna jazyka a opornice výhybky jednoduché s jedním čelisťovým závěrem soustavy R65</t>
  </si>
  <si>
    <t>-1883424568</t>
  </si>
  <si>
    <t>Výměna jazyka a opornice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</si>
  <si>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220</t>
  </si>
  <si>
    <t>5911029030</t>
  </si>
  <si>
    <t>Výměna jazyka a opornice výhybky jednoduché s jedním čelisťovým závěrem soustavy S49</t>
  </si>
  <si>
    <t>2119392350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</si>
  <si>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</si>
  <si>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221</t>
  </si>
  <si>
    <t>5911029040</t>
  </si>
  <si>
    <t>Výměna jazyka a opornice výhybky jednoduché s jedním čelisťovým závěrem soustavy T</t>
  </si>
  <si>
    <t>1793849107</t>
  </si>
  <si>
    <t>Výměna jazyka a opornice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</si>
  <si>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222</t>
  </si>
  <si>
    <t>5911031010</t>
  </si>
  <si>
    <t>Výměna jazyka výhybky jednoduché s jedním čelisťovým závěrem soustavy UIC60</t>
  </si>
  <si>
    <t>1409628328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</si>
  <si>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</si>
  <si>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223</t>
  </si>
  <si>
    <t>5911031020</t>
  </si>
  <si>
    <t>Výměna jazyka výhybky jednoduché s jedním čelisťovým závěrem soustavy R65</t>
  </si>
  <si>
    <t>840697245</t>
  </si>
  <si>
    <t>Výměna jazyka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</si>
  <si>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224</t>
  </si>
  <si>
    <t>5911031030</t>
  </si>
  <si>
    <t>Výměna jazyka výhybky jednoduché s jedním čelisťovým závěrem soustavy S49</t>
  </si>
  <si>
    <t>669537420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</si>
  <si>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</si>
  <si>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225</t>
  </si>
  <si>
    <t>5911031040</t>
  </si>
  <si>
    <t>Výměna jazyka výhybky jednoduché s jedním čelisťovým závěrem soustavy T</t>
  </si>
  <si>
    <t>860666976</t>
  </si>
  <si>
    <t>Výměna jazyka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</si>
  <si>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226</t>
  </si>
  <si>
    <t>5911033010</t>
  </si>
  <si>
    <t>Výměna opornice výhybky jednoduché s jedním čelisťovým závěrem soustavy UIC60</t>
  </si>
  <si>
    <t>-1865756705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</si>
  <si>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</si>
  <si>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227</t>
  </si>
  <si>
    <t>5911033020</t>
  </si>
  <si>
    <t>Výměna opornice výhybky jednoduché s jedním čelisťovým závěrem soustavy R65</t>
  </si>
  <si>
    <t>-683093205</t>
  </si>
  <si>
    <t>Výměna opornice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</si>
  <si>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228</t>
  </si>
  <si>
    <t>5911033030</t>
  </si>
  <si>
    <t>Výměna opornice výhybky jednoduché s jedním čelisťovým závěrem soustavy S49</t>
  </si>
  <si>
    <t>-972034833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</si>
  <si>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</si>
  <si>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229</t>
  </si>
  <si>
    <t>5911033040</t>
  </si>
  <si>
    <t>Výměna opornice výhybky jednoduché s jedním čelisťovým závěrem soustavy T</t>
  </si>
  <si>
    <t>-1975143886</t>
  </si>
  <si>
    <t>Výměna opornice výhybky jednoduché s jedním čelisťovým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</si>
  <si>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230</t>
  </si>
  <si>
    <t>5911035010</t>
  </si>
  <si>
    <t>Výměna jazyků a opornic výhybky jednoduché s dvěma čelisťovými závěry soustavy UIC60</t>
  </si>
  <si>
    <t>-1259227019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</si>
  <si>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</si>
  <si>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231</t>
  </si>
  <si>
    <t>5911035020</t>
  </si>
  <si>
    <t>Výměna jazyků a opornic výhybky jednoduché s dvěma čelisťovými závěry soustavy R65</t>
  </si>
  <si>
    <t>-375450861</t>
  </si>
  <si>
    <t>Výměna jazyků a opornic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</si>
  <si>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232</t>
  </si>
  <si>
    <t>5911035030</t>
  </si>
  <si>
    <t>Výměna jazyků a opornic výhybky jednoduché s dvěma čelisťovými závěry soustavy S49</t>
  </si>
  <si>
    <t>-132101925</t>
  </si>
  <si>
    <t>Výměna jazyků a opornic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</si>
  <si>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233</t>
  </si>
  <si>
    <t>5911035040</t>
  </si>
  <si>
    <t>Výměna jazyků a opornic výhybky jednoduché s dvěma čelisťovými závěry soustavy T</t>
  </si>
  <si>
    <t>-1871254497</t>
  </si>
  <si>
    <t>Výměna jazyků a opornic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</si>
  <si>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234</t>
  </si>
  <si>
    <t>5911037010</t>
  </si>
  <si>
    <t>Výměna jazyka a opornice výhybky jednoduché s dvěma čelisťovými závěry soustavy UIC60</t>
  </si>
  <si>
    <t>474182726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</si>
  <si>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</si>
  <si>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235</t>
  </si>
  <si>
    <t>5911037020</t>
  </si>
  <si>
    <t>Výměna jazyka a opornice výhybky jednoduché s dvěma čelisťovými závěry soustavy R65</t>
  </si>
  <si>
    <t>2133332458</t>
  </si>
  <si>
    <t>Výměna jazyka a opornice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</si>
  <si>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236</t>
  </si>
  <si>
    <t>5911037030</t>
  </si>
  <si>
    <t>Výměna jazyka a opornice výhybky jednoduché s dvěma čelisťovými závěry soustavy S49</t>
  </si>
  <si>
    <t>-1915846200</t>
  </si>
  <si>
    <t>Výměna jazyka 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</si>
  <si>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237</t>
  </si>
  <si>
    <t>5911037040</t>
  </si>
  <si>
    <t>Výměna jazyka a opornice výhybky jednoduché s dvěma čelisťovými závěry soustavy T</t>
  </si>
  <si>
    <t>2143276078</t>
  </si>
  <si>
    <t>Výměna jazyka a opornice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</si>
  <si>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238</t>
  </si>
  <si>
    <t>5911039010</t>
  </si>
  <si>
    <t>Výměna jazyka výhybky jednoduché s dvěma čelisťovými závěry soustavy UIC60</t>
  </si>
  <si>
    <t>741904988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</si>
  <si>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</si>
  <si>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239</t>
  </si>
  <si>
    <t>5911039020</t>
  </si>
  <si>
    <t>Výměna jazyka výhybky jednoduché s dvěma čelisťovými závěry soustavy R65</t>
  </si>
  <si>
    <t>-340703826</t>
  </si>
  <si>
    <t>Výměna jazyka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</si>
  <si>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240</t>
  </si>
  <si>
    <t>5911039030</t>
  </si>
  <si>
    <t>Výměna jazyka výhybky jednoduché s dvěma čelisťovými závěry soustavy S49</t>
  </si>
  <si>
    <t>1209292166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</si>
  <si>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</si>
  <si>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241</t>
  </si>
  <si>
    <t>5911039040</t>
  </si>
  <si>
    <t>Výměna jazyka výhybky jednoduché s dvěma čelisťovými závěry soustavy T</t>
  </si>
  <si>
    <t>-1462028769</t>
  </si>
  <si>
    <t>Výměna jazyka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</si>
  <si>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242</t>
  </si>
  <si>
    <t>5911041010</t>
  </si>
  <si>
    <t>Výměna opornice výhybky jednoduché s dvěma čelisťovými závěry soustavy UIC60</t>
  </si>
  <si>
    <t>1665428366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</si>
  <si>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</si>
  <si>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243</t>
  </si>
  <si>
    <t>5911041020</t>
  </si>
  <si>
    <t>Výměna opornice výhybky jednoduché s dvěma čelisťovými závěry soustavy R65</t>
  </si>
  <si>
    <t>-1096355919</t>
  </si>
  <si>
    <t>Výměna opornice výhybky jednoduché s dvěma čelisťovými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</si>
  <si>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244</t>
  </si>
  <si>
    <t>5911041030</t>
  </si>
  <si>
    <t>Výměna opornice výhybky jednoduché s dvěma čelisťovými závěry soustavy S49</t>
  </si>
  <si>
    <t>1600538009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</si>
  <si>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</si>
  <si>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245</t>
  </si>
  <si>
    <t>5911041040</t>
  </si>
  <si>
    <t>Výměna opornice výhybky jednoduché s dvěma čelisťovými závěry soustavy T</t>
  </si>
  <si>
    <t>193793904</t>
  </si>
  <si>
    <t>Výměna opornice výhybky jednoduché s dvěma čelisťovými závěry soustavy T.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</si>
  <si>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246</t>
  </si>
  <si>
    <t>5911043010</t>
  </si>
  <si>
    <t>Výměna jazyků a opornic výhybky jednoduché s třemi čelisťovými závěry soustavy UIC60</t>
  </si>
  <si>
    <t>-1731975450</t>
  </si>
  <si>
    <t>Výměna jazyků a opornic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</si>
  <si>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247</t>
  </si>
  <si>
    <t>5911043020</t>
  </si>
  <si>
    <t>Výměna jazyků a opornic výhybky jednoduché s třemi čelisťovými závěry S49</t>
  </si>
  <si>
    <t>-1751040108</t>
  </si>
  <si>
    <t>Výměna jazyků a opornic výhybky jednoduché s třemi čelisťovými závěry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</si>
  <si>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248</t>
  </si>
  <si>
    <t>5911045010</t>
  </si>
  <si>
    <t>Výměna jazyka a opornice výhybky jednoduché s třemi čelisťovými závěry soustavy UIC60</t>
  </si>
  <si>
    <t>-131396334</t>
  </si>
  <si>
    <t>Výměna jazyka a opornice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</si>
  <si>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249</t>
  </si>
  <si>
    <t>5911045020</t>
  </si>
  <si>
    <t>Výměna jazyka a opornice výhybky jednoduché s třemi čelisťovými závěry soustavy S49</t>
  </si>
  <si>
    <t>640129767</t>
  </si>
  <si>
    <t>Výměna jazyka a opornice výhybky jednoduché s třemi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</si>
  <si>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250</t>
  </si>
  <si>
    <t>5911047010</t>
  </si>
  <si>
    <t>Výměna jazyka výhybky jednoduché s třemi čelisťovými závěry soustavy UIC60</t>
  </si>
  <si>
    <t>1300368953</t>
  </si>
  <si>
    <t>Výměna jazyka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</si>
  <si>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251</t>
  </si>
  <si>
    <t>5911047020</t>
  </si>
  <si>
    <t>Výměna jazyka výhybky jednoduché s třemi čelisťovými závěry soustavy S49</t>
  </si>
  <si>
    <t>880334278</t>
  </si>
  <si>
    <t>Výměna jazyka výhybky jednoduché s třemi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</si>
  <si>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252</t>
  </si>
  <si>
    <t>5911049010</t>
  </si>
  <si>
    <t>Výměna opornice výhybky jednoduché s třemi čelisťovými závěry soustavy UIC60</t>
  </si>
  <si>
    <t>1861403457</t>
  </si>
  <si>
    <t>Výměna opornice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</si>
  <si>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253</t>
  </si>
  <si>
    <t>5911049020</t>
  </si>
  <si>
    <t>Výměna opornice výhybky jednoduché s třemi čelisťovými závěry soustavy S49</t>
  </si>
  <si>
    <t>1314329169</t>
  </si>
  <si>
    <t>Výměna opornice výhybky jednoduché s třemi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</si>
  <si>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254</t>
  </si>
  <si>
    <t>5911051010</t>
  </si>
  <si>
    <t>Výměna jazyků a opornic výhybky jednoduché s čtyřmi čelisťovými závěry soustavy UIC60</t>
  </si>
  <si>
    <t>-1777849304</t>
  </si>
  <si>
    <t>Výměna jazyků a opornic výhybky jednoduché s čtyřmi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</si>
  <si>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255</t>
  </si>
  <si>
    <t>5911053010</t>
  </si>
  <si>
    <t>Výměna jazyka a opornice výhybky jednoduché s čtyřmi čelisťovými závěry soustavy UIC60</t>
  </si>
  <si>
    <t>-1925814216</t>
  </si>
  <si>
    <t>Výměna jazyka a opornice výhybky jednoduché s čtyřmi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</si>
  <si>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256</t>
  </si>
  <si>
    <t>5911055010</t>
  </si>
  <si>
    <t>Výměna jazyka výhybky jednoduché s čtyřmi čelisťovými závěry soustavy UIC60</t>
  </si>
  <si>
    <t>-1534308867</t>
  </si>
  <si>
    <t>Výměna jazyka výhybky jednoduché s čtyřmi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</si>
  <si>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257</t>
  </si>
  <si>
    <t>5911057010</t>
  </si>
  <si>
    <t>Výměna opornice výhybky jednoduché s čtyřmi čelisťovými závěry soustavy UIC60</t>
  </si>
  <si>
    <t>-847018155</t>
  </si>
  <si>
    <t>Výměna opornice výhybky jednoduché s čtyřmi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</si>
  <si>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258</t>
  </si>
  <si>
    <t>5911059010</t>
  </si>
  <si>
    <t>Oprava sputovaného jazyka výhybky jednoduché s jedním hákovým závěrem soustavy R65</t>
  </si>
  <si>
    <t>955591435</t>
  </si>
  <si>
    <t>Oprava sputovaného jazyka výhybky jednoduché s jedním hákovým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</si>
  <si>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Poznámka k položce:_x000d_
Délka jazyka=m</t>
  </si>
  <si>
    <t>259</t>
  </si>
  <si>
    <t>5911059020</t>
  </si>
  <si>
    <t>Oprava sputovaného jazyka výhybky jednoduché s jedním hákovým závěrem soustavy S49</t>
  </si>
  <si>
    <t>2063569322</t>
  </si>
  <si>
    <t>Oprava sputovaného jazyka výhybky jednoduché s jedním hákovým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</si>
  <si>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260</t>
  </si>
  <si>
    <t>5911059030</t>
  </si>
  <si>
    <t>Oprava sputovaného jazyka výhybky jednoduché s jedním hákovým závěrem soustavy T</t>
  </si>
  <si>
    <t>-1930209875</t>
  </si>
  <si>
    <t>Oprava sputovaného jazyka výhybky jednoduché s jedním hákovým závěrem soustavy T.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</si>
  <si>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261</t>
  </si>
  <si>
    <t>5911059040</t>
  </si>
  <si>
    <t>Oprava sputovaného jazyka výhybky jednoduché s jedním hákovým závěrem soustavy A</t>
  </si>
  <si>
    <t>-1063582477</t>
  </si>
  <si>
    <t>Oprava sputovaného jazyka výhybky jednoduché s jedním hákovým závěrem soustavy A.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</si>
  <si>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262</t>
  </si>
  <si>
    <t>5911059110</t>
  </si>
  <si>
    <t>Oprava sputovaného jazyka výhybky jednoduché s dvěma hákovými závěry soustavy R65</t>
  </si>
  <si>
    <t>433405736</t>
  </si>
  <si>
    <t>Oprava sputovaného jazyka výhybky jednoduché s dvěma hákovými závěry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</si>
  <si>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263</t>
  </si>
  <si>
    <t>5911059120</t>
  </si>
  <si>
    <t>Oprava sputovaného jazyka výhybky jednoduché s dvěma hákovými závěry soustavy S49</t>
  </si>
  <si>
    <t>250467108</t>
  </si>
  <si>
    <t>Oprava sputovaného jazyka výhybky jednoduché s dvěma hákovými závěry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</si>
  <si>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264</t>
  </si>
  <si>
    <t>5911059130</t>
  </si>
  <si>
    <t>Oprava sputovaného jazyka výhybky jednoduché s dvěma hákovými závěry soustavy T</t>
  </si>
  <si>
    <t>-1698077672</t>
  </si>
  <si>
    <t>Oprava sputovaného jazyka výhybky jednoduché s dvěma hákovými závěry soustavy T.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</si>
  <si>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265</t>
  </si>
  <si>
    <t>5911059210</t>
  </si>
  <si>
    <t>Oprava sputovaného jazyka výhybky jednoduché s jedním čelisťovým závěrem soustavy UIC60</t>
  </si>
  <si>
    <t>-1684458540</t>
  </si>
  <si>
    <t>Oprava sputovaného jazyka výhybky jednoduché s jedním čelisťovým závěrem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</si>
  <si>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266</t>
  </si>
  <si>
    <t>5911059220</t>
  </si>
  <si>
    <t>Oprava sputovaného jazyka výhybky jednoduché s jedním čelisťovým závěrem soustavy R65</t>
  </si>
  <si>
    <t>-1086876287</t>
  </si>
  <si>
    <t>Oprava sputovaného jazyka výhybky jednoduché s jedním čelisťovým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</si>
  <si>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267</t>
  </si>
  <si>
    <t>5911059230</t>
  </si>
  <si>
    <t>Oprava sputovaného jazyka výhybky jednoduché s jedním čelisťovým závěrem soustavy S49</t>
  </si>
  <si>
    <t>1290952794</t>
  </si>
  <si>
    <t>Oprava sputovaného jazyka výhybky jednoduché s jedním čelisťovým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</si>
  <si>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268</t>
  </si>
  <si>
    <t>5911059240</t>
  </si>
  <si>
    <t>Oprava sputovaného jazyka výhybky jednoduché s jedním čelisťovým závěrem soustavy T</t>
  </si>
  <si>
    <t>-563797172</t>
  </si>
  <si>
    <t>Oprava sputovaného jazyka výhybky jednoduché s jedním čelisťovým závěrem soustavy T.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</si>
  <si>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269</t>
  </si>
  <si>
    <t>5911059310</t>
  </si>
  <si>
    <t>Oprava sputovaného jazyka výhybky jednoduché s dvěma čelisťovými závěry soustavy UIC60</t>
  </si>
  <si>
    <t>-1069840237</t>
  </si>
  <si>
    <t>Oprava sputovaného jazyka výhybky jednoduché s dvěma čelisťovými závěry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</si>
  <si>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270</t>
  </si>
  <si>
    <t>5911059320</t>
  </si>
  <si>
    <t>Oprava sputovaného jazyka výhybky jednoduché s dvěma čelisťovými závěry soustavy R65</t>
  </si>
  <si>
    <t>-722857354</t>
  </si>
  <si>
    <t>Oprava sputovaného jazyka výhybky jednoduché s dvěma čelisťovými závěry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</si>
  <si>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271</t>
  </si>
  <si>
    <t>5911059330</t>
  </si>
  <si>
    <t>Oprava sputovaného jazyka výhybky jednoduché s dvěma čelisťovými závěry soustavy S49</t>
  </si>
  <si>
    <t>1336391111</t>
  </si>
  <si>
    <t>Oprava sputovaného jazyka výhybky jednoduché s dvěma čelisťovými závěry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</si>
  <si>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272</t>
  </si>
  <si>
    <t>5911059410</t>
  </si>
  <si>
    <t>Oprava sputovaného jazyka výhybky jednoduché s třemi čelisťovými závěry soustavy UIC60</t>
  </si>
  <si>
    <t>-442066221</t>
  </si>
  <si>
    <t>Oprava sputovaného jazyka výhybky jednoduché s třemi čelisťovými závěry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</si>
  <si>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273</t>
  </si>
  <si>
    <t>5911059420</t>
  </si>
  <si>
    <t>Oprava sputovaného jazyka výhybky jednoduché s třemi čelisťovými závěry soustavy R65</t>
  </si>
  <si>
    <t>-2061975453</t>
  </si>
  <si>
    <t>Oprava sputovaného jazyka výhybky jednoduché s třemi čelisťovými závěry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</si>
  <si>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274</t>
  </si>
  <si>
    <t>5911059510</t>
  </si>
  <si>
    <t>Oprava sputovaného jazyka výhybky jednoduché s čtyřmi čelisťovými závěry soustavy UIC60</t>
  </si>
  <si>
    <t>2087527441</t>
  </si>
  <si>
    <t>Oprava sputovaného jazyka výhybky jednoduché s čtyřmi čelisťovými závěry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</si>
  <si>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275</t>
  </si>
  <si>
    <t>5911083010</t>
  </si>
  <si>
    <t>Demontáž klínu srdcovky jednoduché s PHS a jedním čelisťovým závěrem soustavy UIC60</t>
  </si>
  <si>
    <t>-1356970833</t>
  </si>
  <si>
    <t>Demontáž klínu srdcovky jednoduché s PHS a jedním čelisťovým závěrem soustavy UIC60. Poznámka: 1. V cenách jsou započteny náklady na demontáž upevňovadel a dílu a naložení na dopravní prostředek.</t>
  </si>
  <si>
    <t>Poznámka k položce:_x000d_
Klín=kus</t>
  </si>
  <si>
    <t>276</t>
  </si>
  <si>
    <t>5911089010</t>
  </si>
  <si>
    <t>Demontáž abnormální podkladnice srdcovky jednoduché s PHS a jedním čelisťovým závěrem soustavy UIC60</t>
  </si>
  <si>
    <t>467862816</t>
  </si>
  <si>
    <t>Demontáž abnormální podkladnice srdcovky jednoduché s PHS a jedním čelisťovým závěrem soustavy UIC60. Poznámka: 1. V cenách jsou započteny náklady na demontáž upevňovadel a dílu a naložení na dopravní prostředek.</t>
  </si>
  <si>
    <t>Poznámka k položce:_x000d_
Podkladnice=kus</t>
  </si>
  <si>
    <t>277</t>
  </si>
  <si>
    <t>5911097010</t>
  </si>
  <si>
    <t>Montáž klínu srdcovky jednoduché s PHS a jedním čelisťovým závěrem soustavy UIC60</t>
  </si>
  <si>
    <t>-1894522023</t>
  </si>
  <si>
    <t>Montáž klínu srdcovky jednoduché s PHS a jedním čelisťovým závěrem soustavy UIC60. Poznámka: 1. V cenách jsou započteny náklady na zřízení a demontáž prozatímních styků, demontáž závěrů, montáž dílu a upevňovadel, ošetření součástí mazivem, seřízení závěrů a provedení západkové zkoušky. 2. V cenách nejsou obsaženy náklady na dodávku materiálu.</t>
  </si>
  <si>
    <t>278</t>
  </si>
  <si>
    <t>5911103010</t>
  </si>
  <si>
    <t>Montáž abnormální podkladnice srdcovky jednoduché s PHS a jedním čelisťovým závěrem soustavy UIC60</t>
  </si>
  <si>
    <t>-119330404</t>
  </si>
  <si>
    <t>Montáž abnormální podkladnice srdcovky jednoduché s PHS a jedním čelisťovým závěrem soustavy UIC60. Poznámka: 1. V cenách jsou započteny náklady na zřízení a demontáž prozatímních styků, montáž dílu a upevňovadel, ošetření součástí mazivem, seřízení závěrů a provedení západkové zkoušky. 2. V cenách nejsou obsaženy náklady na dodávku materiálu.</t>
  </si>
  <si>
    <t>279</t>
  </si>
  <si>
    <t>5911113010</t>
  </si>
  <si>
    <t>Výměna srdcovky jednoduché montované z kolejnic soustavy R65</t>
  </si>
  <si>
    <t>t</t>
  </si>
  <si>
    <t>1233058457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</si>
  <si>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</si>
  <si>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</si>
  <si>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280</t>
  </si>
  <si>
    <t>5911113020</t>
  </si>
  <si>
    <t>Výměna srdcovky jednoduché montované z kolejnic soustavy S49</t>
  </si>
  <si>
    <t>-1175376257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</si>
  <si>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</si>
  <si>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281</t>
  </si>
  <si>
    <t>5911113110</t>
  </si>
  <si>
    <t>Výměna srdcovky jednoduché svařované (SK) soustavy UIC60</t>
  </si>
  <si>
    <t>358190149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</si>
  <si>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</si>
  <si>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282</t>
  </si>
  <si>
    <t>5911113120</t>
  </si>
  <si>
    <t>Výměna srdcovky jednoduché svařované (SK) soustavy R65</t>
  </si>
  <si>
    <t>641122949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</si>
  <si>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</si>
  <si>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283</t>
  </si>
  <si>
    <t>5911135030</t>
  </si>
  <si>
    <t>Výměna jazyka vnějšího a opornice vnější výhybky křižovatkové s hákovým závěrem soustavy T</t>
  </si>
  <si>
    <t>1326075752</t>
  </si>
  <si>
    <t>Výměna jazyka vnějšího a opornice vnější výhybky křižovatkové s hákovým závěrem soustavy T.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</si>
  <si>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Poznámka k položce:_x000d_
Délka jazyka a opornice=m</t>
  </si>
  <si>
    <t>284</t>
  </si>
  <si>
    <t>5911135040</t>
  </si>
  <si>
    <t>Výměna jazyka vnějšího a opornice vnější výhybky křižovatkové s hákovým závěrem soustavy A</t>
  </si>
  <si>
    <t>-748777996</t>
  </si>
  <si>
    <t>Výměna jazyka vnějšího a opornice vnější výhybky křižovatkové s hákovým závěrem soustavy A.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</si>
  <si>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285</t>
  </si>
  <si>
    <t>5911137010</t>
  </si>
  <si>
    <t>Výměna jazyka vnitřního a opornice vnitřní výhybky křižovatkové s hákovým závěrem soustavy R65</t>
  </si>
  <si>
    <t>-1011643283</t>
  </si>
  <si>
    <t>Výměna jazyka vnitřního a opornice vnitřní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</si>
  <si>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286</t>
  </si>
  <si>
    <t>5911137020</t>
  </si>
  <si>
    <t>Výměna jazyka vnitřního a opornice vnitřní výhybky křižovatkové s hákovým závěrem soustavy S49</t>
  </si>
  <si>
    <t>1413536241</t>
  </si>
  <si>
    <t>Výměna jazyka vnitřního a opornice vnitřní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</si>
  <si>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287</t>
  </si>
  <si>
    <t>5911215030</t>
  </si>
  <si>
    <t>Výměna opěrky jazykové soustavy S49</t>
  </si>
  <si>
    <t>609264916</t>
  </si>
  <si>
    <t>Výměna opěrky jazykové soustavy S49. Poznámka: 1. V cenách jsou započteny náklady na demontáž, výměnu, montáž a ošetření součástí mazivem. 2. V cenách nejsou obsaženy náklady na dodávku materiálu.</t>
  </si>
  <si>
    <t>Poznámka k položce:_x000d_
Opěrka=kus</t>
  </si>
  <si>
    <t>288</t>
  </si>
  <si>
    <t>5911217030</t>
  </si>
  <si>
    <t>Výměna opěrky opornicové soustavy S49</t>
  </si>
  <si>
    <t>-639075746</t>
  </si>
  <si>
    <t>Výměna opěrky opornicové soustavy S49. Poznámka: 1. V cenách jsou započteny náklady na demontáž, výměnu, montáž a ošetření součástí mazivem. 2. V cenách nejsou obsaženy náklady na dodávku materiálu.</t>
  </si>
  <si>
    <t>289</t>
  </si>
  <si>
    <t>5911227010</t>
  </si>
  <si>
    <t>Výměna šroubu svěrací čelisti soustavy UIC60</t>
  </si>
  <si>
    <t>1696300538</t>
  </si>
  <si>
    <t>Výměna šroubu svěrací čelisti soustavy UIC60. Poznámka: 1. V cenách jsou započteny náklady na demontáž, výměnu, montáž a ošetření součástí mazivem. 2. V cenách nejsou obsaženy náklady na dodávku materiálu.</t>
  </si>
  <si>
    <t>Poznámka k položce:_x000d_
Šroub=kus</t>
  </si>
  <si>
    <t>290</t>
  </si>
  <si>
    <t>5911227020</t>
  </si>
  <si>
    <t>Výměna šroubu svěrací čelisti soustavy R65</t>
  </si>
  <si>
    <t>952961406</t>
  </si>
  <si>
    <t>Výměna šroubu svěrací čelisti soustavy R65. Poznámka: 1. V cenách jsou započteny náklady na demontáž, výměnu, montáž a ošetření součástí mazivem. 2. V cenách nejsou obsaženy náklady na dodávku materiálu.</t>
  </si>
  <si>
    <t>291</t>
  </si>
  <si>
    <t>5911227030</t>
  </si>
  <si>
    <t>Výměna šroubu svěrací čelisti soustavy S49</t>
  </si>
  <si>
    <t>-608478069</t>
  </si>
  <si>
    <t>Výměna šroubu svěrací čelisti soustavy S49. Poznámka: 1. V cenách jsou započteny náklady na demontáž, výměnu, montáž a ošetření součástí mazivem. 2. V cenách nejsou obsaženy náklady na dodávku materiálu.</t>
  </si>
  <si>
    <t>292</t>
  </si>
  <si>
    <t>5911401010</t>
  </si>
  <si>
    <t>Výměna nýtů nebo šroubů u stěžejky výhybky křižovatkové soustavy R65</t>
  </si>
  <si>
    <t>668260810</t>
  </si>
  <si>
    <t>Výměna nýtů nebo šroubů u stěžejky výhybky křižovatkové soustavy R65. Poznámka: 1. V cenách jsou započteny náklady na odstranění nýtů nebo šroubů, demontáž včetně části závěru, výměnu a montáž součásti, montáž a sežízení závěru, seřízení a přezkoušení chodu závěru, provedení západkové zkoušky a ošetření součástí mazivem. 2. V cenách nejsou obsaženy náklady na dodávku materiálu..</t>
  </si>
  <si>
    <t>293</t>
  </si>
  <si>
    <t>5911401020</t>
  </si>
  <si>
    <t>Výměna nýtů nebo šroubů u stěžejky výhybky křižovatkové soustavy S49</t>
  </si>
  <si>
    <t>-1014116388</t>
  </si>
  <si>
    <t>Výměna nýtů nebo šroubů u stěžejky výhybky křižovatkové soustavy S49. Poznámka: 1. V cenách jsou započteny náklady na odstranění nýtů nebo šroubů, demontáž včetně části závěru, výměnu a montáž součásti, montáž a sežízení závěru, seřízení a přezkoušení chodu závěru, provedení západkové zkoušky a ošetření součástí mazivem. 2. V cenách nejsou obsaženy náklady na dodávku materiálu..</t>
  </si>
  <si>
    <t>294</t>
  </si>
  <si>
    <t>5911401030</t>
  </si>
  <si>
    <t>Výměna nýtů nebo šroubů u stěžejky výhybky křižovatkové soustavy T</t>
  </si>
  <si>
    <t>-545754701</t>
  </si>
  <si>
    <t>Výměna nýtů nebo šroubů u stěžejky výhybky křižovatkové soustavy T. Poznámka: 1. V cenách jsou započteny náklady na odstranění nýtů nebo šroubů, demontáž včetně části závěru, výměnu a montáž součásti, montáž a sežízení závěru, seřízení a přezkoušení chodu závěru, provedení západkové zkoušky a ošetření součástí mazivem. 2. V cenách nejsou obsaženy náklady na dodávku materiálu..</t>
  </si>
  <si>
    <t>295</t>
  </si>
  <si>
    <t>5911401040</t>
  </si>
  <si>
    <t>Výměna nýtů nebo šroubů u stěžejky výhybky křižovatkové soustavy A</t>
  </si>
  <si>
    <t>858258289</t>
  </si>
  <si>
    <t>Výměna nýtů nebo šroubů u stěžejky výhybky křižovatkové soustavy A. Poznámka: 1. V cenách jsou započteny náklady na odstranění nýtů nebo šroubů, demontáž včetně části závěru, výměnu a montáž součásti, montáž a sežízení závěru, seřízení a přezkoušení chodu závěru, provedení západkové zkoušky a ošetření součástí mazivem. 2. V cenách nejsou obsaženy náklady na dodávku materiálu..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</si>
</sst>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26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28</v>
      </c>
      <c r="AL11" s="17"/>
      <c r="AM11" s="17"/>
      <c r="AN11" s="22" t="s">
        <v>29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30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31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31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28</v>
      </c>
      <c r="AL14" s="17"/>
      <c r="AM14" s="17"/>
      <c r="AN14" s="29" t="s">
        <v>31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32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33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28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34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35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33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28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34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36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41</v>
      </c>
      <c r="E29" s="41"/>
      <c r="F29" s="27" t="s">
        <v>42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43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44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45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46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49" t="s">
        <v>49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50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VZ65419037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Svařování, navařování, broušení, výměna ocelových součástí výhybek a kolejnic v obvodu OŘ Plzeň 2019/2020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>oblast ST České Budějovice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10. 1. 2019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SŽDC,státní organizace,OŘ Plzeň,ST Č.Budějovice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32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51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30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35</v>
      </c>
      <c r="AJ50" s="34"/>
      <c r="AK50" s="34"/>
      <c r="AL50" s="34"/>
      <c r="AM50" s="63" t="str">
        <f>IF(E20="","",E20)</f>
        <v xml:space="preserve"> 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52</v>
      </c>
      <c r="D52" s="77"/>
      <c r="E52" s="77"/>
      <c r="F52" s="77"/>
      <c r="G52" s="77"/>
      <c r="H52" s="78"/>
      <c r="I52" s="79" t="s">
        <v>53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54</v>
      </c>
      <c r="AH52" s="77"/>
      <c r="AI52" s="77"/>
      <c r="AJ52" s="77"/>
      <c r="AK52" s="77"/>
      <c r="AL52" s="77"/>
      <c r="AM52" s="77"/>
      <c r="AN52" s="79" t="s">
        <v>55</v>
      </c>
      <c r="AO52" s="77"/>
      <c r="AP52" s="81"/>
      <c r="AQ52" s="82" t="s">
        <v>56</v>
      </c>
      <c r="AR52" s="38"/>
      <c r="AS52" s="83" t="s">
        <v>57</v>
      </c>
      <c r="AT52" s="84" t="s">
        <v>58</v>
      </c>
      <c r="AU52" s="84" t="s">
        <v>59</v>
      </c>
      <c r="AV52" s="84" t="s">
        <v>60</v>
      </c>
      <c r="AW52" s="84" t="s">
        <v>61</v>
      </c>
      <c r="AX52" s="84" t="s">
        <v>62</v>
      </c>
      <c r="AY52" s="84" t="s">
        <v>63</v>
      </c>
      <c r="AZ52" s="84" t="s">
        <v>64</v>
      </c>
      <c r="BA52" s="84" t="s">
        <v>65</v>
      </c>
      <c r="BB52" s="84" t="s">
        <v>66</v>
      </c>
      <c r="BC52" s="84" t="s">
        <v>67</v>
      </c>
      <c r="BD52" s="85" t="s">
        <v>68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69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70</v>
      </c>
      <c r="BT54" s="100" t="s">
        <v>71</v>
      </c>
      <c r="BV54" s="100" t="s">
        <v>72</v>
      </c>
      <c r="BW54" s="100" t="s">
        <v>5</v>
      </c>
      <c r="BX54" s="100" t="s">
        <v>73</v>
      </c>
      <c r="CL54" s="100" t="s">
        <v>1</v>
      </c>
    </row>
    <row r="55" s="5" customFormat="1" ht="40.5" customHeight="1">
      <c r="A55" s="101" t="s">
        <v>74</v>
      </c>
      <c r="B55" s="102"/>
      <c r="C55" s="103"/>
      <c r="D55" s="104" t="s">
        <v>14</v>
      </c>
      <c r="E55" s="104"/>
      <c r="F55" s="104"/>
      <c r="G55" s="104"/>
      <c r="H55" s="104"/>
      <c r="I55" s="105"/>
      <c r="J55" s="104" t="s">
        <v>17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'VZ65419037 - Svařování, n...'!J28</f>
        <v>0</v>
      </c>
      <c r="AH55" s="105"/>
      <c r="AI55" s="105"/>
      <c r="AJ55" s="105"/>
      <c r="AK55" s="105"/>
      <c r="AL55" s="105"/>
      <c r="AM55" s="105"/>
      <c r="AN55" s="106">
        <f>SUM(AG55,AT55)</f>
        <v>0</v>
      </c>
      <c r="AO55" s="105"/>
      <c r="AP55" s="105"/>
      <c r="AQ55" s="107" t="s">
        <v>75</v>
      </c>
      <c r="AR55" s="108"/>
      <c r="AS55" s="109">
        <v>0</v>
      </c>
      <c r="AT55" s="110">
        <f>ROUND(SUM(AV55:AW55),2)</f>
        <v>0</v>
      </c>
      <c r="AU55" s="111">
        <f>'VZ65419037 - Svařování, n...'!P75</f>
        <v>0</v>
      </c>
      <c r="AV55" s="110">
        <f>'VZ65419037 - Svařování, n...'!J31</f>
        <v>0</v>
      </c>
      <c r="AW55" s="110">
        <f>'VZ65419037 - Svařování, n...'!J32</f>
        <v>0</v>
      </c>
      <c r="AX55" s="110">
        <f>'VZ65419037 - Svařování, n...'!J33</f>
        <v>0</v>
      </c>
      <c r="AY55" s="110">
        <f>'VZ65419037 - Svařování, n...'!J34</f>
        <v>0</v>
      </c>
      <c r="AZ55" s="110">
        <f>'VZ65419037 - Svařování, n...'!F31</f>
        <v>0</v>
      </c>
      <c r="BA55" s="110">
        <f>'VZ65419037 - Svařování, n...'!F32</f>
        <v>0</v>
      </c>
      <c r="BB55" s="110">
        <f>'VZ65419037 - Svařování, n...'!F33</f>
        <v>0</v>
      </c>
      <c r="BC55" s="110">
        <f>'VZ65419037 - Svařování, n...'!F34</f>
        <v>0</v>
      </c>
      <c r="BD55" s="112">
        <f>'VZ65419037 - Svařování, n...'!F35</f>
        <v>0</v>
      </c>
      <c r="BT55" s="113" t="s">
        <v>76</v>
      </c>
      <c r="BU55" s="113" t="s">
        <v>77</v>
      </c>
      <c r="BV55" s="113" t="s">
        <v>72</v>
      </c>
      <c r="BW55" s="113" t="s">
        <v>5</v>
      </c>
      <c r="BX55" s="113" t="s">
        <v>73</v>
      </c>
      <c r="CL55" s="113" t="s">
        <v>1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8UEW25nTvbaIm3TiOm3M8wEnhQT6WyOVKoGW96GxTVPwa4z1ie/twOuHwk1VQpI2zB+Pl1sB1S1A847SCHXXcQ==" hashValue="cQahzJ1SmLMwISQomHepbQOETo5Nh+Nl6Fn2ZzZliKgXuLeeKoihYONgsiexGdlEIcE8NW/QrOFiPE23AEi/b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VZ65419037 - Svařování,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5</v>
      </c>
    </row>
    <row r="3" ht="6.96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5"/>
      <c r="AT3" s="12" t="s">
        <v>78</v>
      </c>
    </row>
    <row r="4" ht="24.96" customHeight="1">
      <c r="B4" s="15"/>
      <c r="D4" s="118" t="s">
        <v>79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s="1" customFormat="1" ht="12" customHeight="1">
      <c r="B6" s="38"/>
      <c r="D6" s="119" t="s">
        <v>16</v>
      </c>
      <c r="I6" s="120"/>
      <c r="L6" s="38"/>
    </row>
    <row r="7" s="1" customFormat="1" ht="36.96" customHeight="1">
      <c r="B7" s="38"/>
      <c r="E7" s="121" t="s">
        <v>17</v>
      </c>
      <c r="F7" s="1"/>
      <c r="G7" s="1"/>
      <c r="H7" s="1"/>
      <c r="I7" s="120"/>
      <c r="L7" s="38"/>
    </row>
    <row r="8" s="1" customFormat="1">
      <c r="B8" s="38"/>
      <c r="I8" s="120"/>
      <c r="L8" s="38"/>
    </row>
    <row r="9" s="1" customFormat="1" ht="12" customHeight="1">
      <c r="B9" s="38"/>
      <c r="D9" s="119" t="s">
        <v>18</v>
      </c>
      <c r="F9" s="12" t="s">
        <v>1</v>
      </c>
      <c r="I9" s="122" t="s">
        <v>19</v>
      </c>
      <c r="J9" s="12" t="s">
        <v>1</v>
      </c>
      <c r="L9" s="38"/>
    </row>
    <row r="10" s="1" customFormat="1" ht="12" customHeight="1">
      <c r="B10" s="38"/>
      <c r="D10" s="119" t="s">
        <v>20</v>
      </c>
      <c r="F10" s="12" t="s">
        <v>21</v>
      </c>
      <c r="I10" s="122" t="s">
        <v>22</v>
      </c>
      <c r="J10" s="123" t="str">
        <f>'Rekapitulace stavby'!AN8</f>
        <v>10. 1. 2019</v>
      </c>
      <c r="L10" s="38"/>
    </row>
    <row r="11" s="1" customFormat="1" ht="10.8" customHeight="1">
      <c r="B11" s="38"/>
      <c r="I11" s="120"/>
      <c r="L11" s="38"/>
    </row>
    <row r="12" s="1" customFormat="1" ht="12" customHeight="1">
      <c r="B12" s="38"/>
      <c r="D12" s="119" t="s">
        <v>24</v>
      </c>
      <c r="I12" s="122" t="s">
        <v>25</v>
      </c>
      <c r="J12" s="12" t="s">
        <v>26</v>
      </c>
      <c r="L12" s="38"/>
    </row>
    <row r="13" s="1" customFormat="1" ht="18" customHeight="1">
      <c r="B13" s="38"/>
      <c r="E13" s="12" t="s">
        <v>27</v>
      </c>
      <c r="I13" s="122" t="s">
        <v>28</v>
      </c>
      <c r="J13" s="12" t="s">
        <v>29</v>
      </c>
      <c r="L13" s="38"/>
    </row>
    <row r="14" s="1" customFormat="1" ht="6.96" customHeight="1">
      <c r="B14" s="38"/>
      <c r="I14" s="120"/>
      <c r="L14" s="38"/>
    </row>
    <row r="15" s="1" customFormat="1" ht="12" customHeight="1">
      <c r="B15" s="38"/>
      <c r="D15" s="119" t="s">
        <v>30</v>
      </c>
      <c r="I15" s="122" t="s">
        <v>25</v>
      </c>
      <c r="J15" s="28" t="str">
        <f>'Rekapitulace stavby'!AN13</f>
        <v>Vyplň údaj</v>
      </c>
      <c r="L15" s="38"/>
    </row>
    <row r="16" s="1" customFormat="1" ht="18" customHeight="1">
      <c r="B16" s="38"/>
      <c r="E16" s="28" t="str">
        <f>'Rekapitulace stavby'!E14</f>
        <v>Vyplň údaj</v>
      </c>
      <c r="F16" s="12"/>
      <c r="G16" s="12"/>
      <c r="H16" s="12"/>
      <c r="I16" s="122" t="s">
        <v>28</v>
      </c>
      <c r="J16" s="28" t="str">
        <f>'Rekapitulace stavby'!AN14</f>
        <v>Vyplň údaj</v>
      </c>
      <c r="L16" s="38"/>
    </row>
    <row r="17" s="1" customFormat="1" ht="6.96" customHeight="1">
      <c r="B17" s="38"/>
      <c r="I17" s="120"/>
      <c r="L17" s="38"/>
    </row>
    <row r="18" s="1" customFormat="1" ht="12" customHeight="1">
      <c r="B18" s="38"/>
      <c r="D18" s="119" t="s">
        <v>32</v>
      </c>
      <c r="I18" s="122" t="s">
        <v>25</v>
      </c>
      <c r="J18" s="12" t="str">
        <f>IF('Rekapitulace stavby'!AN16="","",'Rekapitulace stavby'!AN16)</f>
        <v/>
      </c>
      <c r="L18" s="38"/>
    </row>
    <row r="19" s="1" customFormat="1" ht="18" customHeight="1">
      <c r="B19" s="38"/>
      <c r="E19" s="12" t="str">
        <f>IF('Rekapitulace stavby'!E17="","",'Rekapitulace stavby'!E17)</f>
        <v xml:space="preserve"> </v>
      </c>
      <c r="I19" s="122" t="s">
        <v>28</v>
      </c>
      <c r="J19" s="12" t="str">
        <f>IF('Rekapitulace stavby'!AN17="","",'Rekapitulace stavby'!AN17)</f>
        <v/>
      </c>
      <c r="L19" s="38"/>
    </row>
    <row r="20" s="1" customFormat="1" ht="6.96" customHeight="1">
      <c r="B20" s="38"/>
      <c r="I20" s="120"/>
      <c r="L20" s="38"/>
    </row>
    <row r="21" s="1" customFormat="1" ht="12" customHeight="1">
      <c r="B21" s="38"/>
      <c r="D21" s="119" t="s">
        <v>35</v>
      </c>
      <c r="I21" s="122" t="s">
        <v>25</v>
      </c>
      <c r="J21" s="12" t="str">
        <f>IF('Rekapitulace stavby'!AN19="","",'Rekapitulace stavby'!AN19)</f>
        <v/>
      </c>
      <c r="L21" s="38"/>
    </row>
    <row r="22" s="1" customFormat="1" ht="18" customHeight="1">
      <c r="B22" s="38"/>
      <c r="E22" s="12" t="str">
        <f>IF('Rekapitulace stavby'!E20="","",'Rekapitulace stavby'!E20)</f>
        <v xml:space="preserve"> </v>
      </c>
      <c r="I22" s="122" t="s">
        <v>28</v>
      </c>
      <c r="J22" s="12" t="str">
        <f>IF('Rekapitulace stavby'!AN20="","",'Rekapitulace stavby'!AN20)</f>
        <v/>
      </c>
      <c r="L22" s="38"/>
    </row>
    <row r="23" s="1" customFormat="1" ht="6.96" customHeight="1">
      <c r="B23" s="38"/>
      <c r="I23" s="120"/>
      <c r="L23" s="38"/>
    </row>
    <row r="24" s="1" customFormat="1" ht="12" customHeight="1">
      <c r="B24" s="38"/>
      <c r="D24" s="119" t="s">
        <v>36</v>
      </c>
      <c r="I24" s="120"/>
      <c r="L24" s="38"/>
    </row>
    <row r="25" s="6" customFormat="1" ht="16.5" customHeight="1">
      <c r="B25" s="124"/>
      <c r="E25" s="125" t="s">
        <v>1</v>
      </c>
      <c r="F25" s="125"/>
      <c r="G25" s="125"/>
      <c r="H25" s="125"/>
      <c r="I25" s="126"/>
      <c r="L25" s="124"/>
    </row>
    <row r="26" s="1" customFormat="1" ht="6.96" customHeight="1">
      <c r="B26" s="38"/>
      <c r="I26" s="120"/>
      <c r="L26" s="38"/>
    </row>
    <row r="27" s="1" customFormat="1" ht="6.96" customHeight="1">
      <c r="B27" s="38"/>
      <c r="D27" s="66"/>
      <c r="E27" s="66"/>
      <c r="F27" s="66"/>
      <c r="G27" s="66"/>
      <c r="H27" s="66"/>
      <c r="I27" s="127"/>
      <c r="J27" s="66"/>
      <c r="K27" s="66"/>
      <c r="L27" s="38"/>
    </row>
    <row r="28" s="1" customFormat="1" ht="25.44" customHeight="1">
      <c r="B28" s="38"/>
      <c r="D28" s="128" t="s">
        <v>37</v>
      </c>
      <c r="I28" s="120"/>
      <c r="J28" s="129">
        <f>ROUND(J75, 2)</f>
        <v>0</v>
      </c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7"/>
      <c r="J29" s="66"/>
      <c r="K29" s="66"/>
      <c r="L29" s="38"/>
    </row>
    <row r="30" s="1" customFormat="1" ht="14.4" customHeight="1">
      <c r="B30" s="38"/>
      <c r="F30" s="130" t="s">
        <v>39</v>
      </c>
      <c r="I30" s="131" t="s">
        <v>38</v>
      </c>
      <c r="J30" s="130" t="s">
        <v>40</v>
      </c>
      <c r="L30" s="38"/>
    </row>
    <row r="31" s="1" customFormat="1" ht="14.4" customHeight="1">
      <c r="B31" s="38"/>
      <c r="D31" s="119" t="s">
        <v>41</v>
      </c>
      <c r="E31" s="119" t="s">
        <v>42</v>
      </c>
      <c r="F31" s="132">
        <f>ROUND((SUM(BE75:BE810)),  2)</f>
        <v>0</v>
      </c>
      <c r="I31" s="133">
        <v>0.20999999999999999</v>
      </c>
      <c r="J31" s="132">
        <f>ROUND(((SUM(BE75:BE810))*I31),  2)</f>
        <v>0</v>
      </c>
      <c r="L31" s="38"/>
    </row>
    <row r="32" s="1" customFormat="1" ht="14.4" customHeight="1">
      <c r="B32" s="38"/>
      <c r="E32" s="119" t="s">
        <v>43</v>
      </c>
      <c r="F32" s="132">
        <f>ROUND((SUM(BF75:BF810)),  2)</f>
        <v>0</v>
      </c>
      <c r="I32" s="133">
        <v>0.14999999999999999</v>
      </c>
      <c r="J32" s="132">
        <f>ROUND(((SUM(BF75:BF810))*I32),  2)</f>
        <v>0</v>
      </c>
      <c r="L32" s="38"/>
    </row>
    <row r="33" hidden="1" s="1" customFormat="1" ht="14.4" customHeight="1">
      <c r="B33" s="38"/>
      <c r="E33" s="119" t="s">
        <v>44</v>
      </c>
      <c r="F33" s="132">
        <f>ROUND((SUM(BG75:BG810)),  2)</f>
        <v>0</v>
      </c>
      <c r="I33" s="133">
        <v>0.20999999999999999</v>
      </c>
      <c r="J33" s="132">
        <f>0</f>
        <v>0</v>
      </c>
      <c r="L33" s="38"/>
    </row>
    <row r="34" hidden="1" s="1" customFormat="1" ht="14.4" customHeight="1">
      <c r="B34" s="38"/>
      <c r="E34" s="119" t="s">
        <v>45</v>
      </c>
      <c r="F34" s="132">
        <f>ROUND((SUM(BH75:BH810)),  2)</f>
        <v>0</v>
      </c>
      <c r="I34" s="133">
        <v>0.14999999999999999</v>
      </c>
      <c r="J34" s="132">
        <f>0</f>
        <v>0</v>
      </c>
      <c r="L34" s="38"/>
    </row>
    <row r="35" hidden="1" s="1" customFormat="1" ht="14.4" customHeight="1">
      <c r="B35" s="38"/>
      <c r="E35" s="119" t="s">
        <v>46</v>
      </c>
      <c r="F35" s="132">
        <f>ROUND((SUM(BI75:BI810)),  2)</f>
        <v>0</v>
      </c>
      <c r="I35" s="133">
        <v>0</v>
      </c>
      <c r="J35" s="132">
        <f>0</f>
        <v>0</v>
      </c>
      <c r="L35" s="38"/>
    </row>
    <row r="36" s="1" customFormat="1" ht="6.96" customHeight="1">
      <c r="B36" s="38"/>
      <c r="I36" s="120"/>
      <c r="L36" s="38"/>
    </row>
    <row r="37" s="1" customFormat="1" ht="25.44" customHeight="1">
      <c r="B37" s="38"/>
      <c r="C37" s="134"/>
      <c r="D37" s="135" t="s">
        <v>47</v>
      </c>
      <c r="E37" s="136"/>
      <c r="F37" s="136"/>
      <c r="G37" s="137" t="s">
        <v>48</v>
      </c>
      <c r="H37" s="138" t="s">
        <v>49</v>
      </c>
      <c r="I37" s="139"/>
      <c r="J37" s="140">
        <f>SUM(J28:J35)</f>
        <v>0</v>
      </c>
      <c r="K37" s="141"/>
      <c r="L37" s="38"/>
    </row>
    <row r="38" s="1" customFormat="1" ht="14.4" customHeight="1">
      <c r="B38" s="142"/>
      <c r="C38" s="143"/>
      <c r="D38" s="143"/>
      <c r="E38" s="143"/>
      <c r="F38" s="143"/>
      <c r="G38" s="143"/>
      <c r="H38" s="143"/>
      <c r="I38" s="144"/>
      <c r="J38" s="143"/>
      <c r="K38" s="143"/>
      <c r="L38" s="38"/>
    </row>
    <row r="42" s="1" customFormat="1" ht="6.96" customHeight="1">
      <c r="B42" s="145"/>
      <c r="C42" s="146"/>
      <c r="D42" s="146"/>
      <c r="E42" s="146"/>
      <c r="F42" s="146"/>
      <c r="G42" s="146"/>
      <c r="H42" s="146"/>
      <c r="I42" s="147"/>
      <c r="J42" s="146"/>
      <c r="K42" s="146"/>
      <c r="L42" s="38"/>
    </row>
    <row r="43" s="1" customFormat="1" ht="24.96" customHeight="1">
      <c r="B43" s="33"/>
      <c r="C43" s="18" t="s">
        <v>80</v>
      </c>
      <c r="D43" s="34"/>
      <c r="E43" s="34"/>
      <c r="F43" s="34"/>
      <c r="G43" s="34"/>
      <c r="H43" s="34"/>
      <c r="I43" s="120"/>
      <c r="J43" s="34"/>
      <c r="K43" s="34"/>
      <c r="L43" s="38"/>
    </row>
    <row r="44" s="1" customFormat="1" ht="6.96" customHeight="1">
      <c r="B44" s="33"/>
      <c r="C44" s="34"/>
      <c r="D44" s="34"/>
      <c r="E44" s="34"/>
      <c r="F44" s="34"/>
      <c r="G44" s="34"/>
      <c r="H44" s="34"/>
      <c r="I44" s="120"/>
      <c r="J44" s="34"/>
      <c r="K44" s="34"/>
      <c r="L44" s="38"/>
    </row>
    <row r="45" s="1" customFormat="1" ht="12" customHeight="1">
      <c r="B45" s="33"/>
      <c r="C45" s="27" t="s">
        <v>16</v>
      </c>
      <c r="D45" s="34"/>
      <c r="E45" s="34"/>
      <c r="F45" s="34"/>
      <c r="G45" s="34"/>
      <c r="H45" s="34"/>
      <c r="I45" s="120"/>
      <c r="J45" s="34"/>
      <c r="K45" s="34"/>
      <c r="L45" s="38"/>
    </row>
    <row r="46" s="1" customFormat="1" ht="16.5" customHeight="1">
      <c r="B46" s="33"/>
      <c r="C46" s="34"/>
      <c r="D46" s="34"/>
      <c r="E46" s="59" t="str">
        <f>E7</f>
        <v>Svařování, navařování, broušení, výměna ocelových součástí výhybek a kolejnic v obvodu OŘ Plzeň 2019/2020</v>
      </c>
      <c r="F46" s="34"/>
      <c r="G46" s="34"/>
      <c r="H46" s="34"/>
      <c r="I46" s="120"/>
      <c r="J46" s="34"/>
      <c r="K46" s="34"/>
      <c r="L46" s="38"/>
    </row>
    <row r="47" s="1" customFormat="1" ht="6.96" customHeight="1">
      <c r="B47" s="33"/>
      <c r="C47" s="34"/>
      <c r="D47" s="34"/>
      <c r="E47" s="34"/>
      <c r="F47" s="34"/>
      <c r="G47" s="34"/>
      <c r="H47" s="34"/>
      <c r="I47" s="120"/>
      <c r="J47" s="34"/>
      <c r="K47" s="34"/>
      <c r="L47" s="38"/>
    </row>
    <row r="48" s="1" customFormat="1" ht="12" customHeight="1">
      <c r="B48" s="33"/>
      <c r="C48" s="27" t="s">
        <v>20</v>
      </c>
      <c r="D48" s="34"/>
      <c r="E48" s="34"/>
      <c r="F48" s="22" t="str">
        <f>F10</f>
        <v>oblast ST České Budějovice</v>
      </c>
      <c r="G48" s="34"/>
      <c r="H48" s="34"/>
      <c r="I48" s="122" t="s">
        <v>22</v>
      </c>
      <c r="J48" s="62" t="str">
        <f>IF(J10="","",J10)</f>
        <v>10. 1. 2019</v>
      </c>
      <c r="K48" s="34"/>
      <c r="L48" s="38"/>
    </row>
    <row r="49" s="1" customFormat="1" ht="6.96" customHeight="1">
      <c r="B49" s="33"/>
      <c r="C49" s="34"/>
      <c r="D49" s="34"/>
      <c r="E49" s="34"/>
      <c r="F49" s="34"/>
      <c r="G49" s="34"/>
      <c r="H49" s="34"/>
      <c r="I49" s="120"/>
      <c r="J49" s="34"/>
      <c r="K49" s="34"/>
      <c r="L49" s="38"/>
    </row>
    <row r="50" s="1" customFormat="1" ht="13.65" customHeight="1">
      <c r="B50" s="33"/>
      <c r="C50" s="27" t="s">
        <v>24</v>
      </c>
      <c r="D50" s="34"/>
      <c r="E50" s="34"/>
      <c r="F50" s="22" t="str">
        <f>E13</f>
        <v>SŽDC,státní organizace,OŘ Plzeň,ST Č.Budějovice</v>
      </c>
      <c r="G50" s="34"/>
      <c r="H50" s="34"/>
      <c r="I50" s="122" t="s">
        <v>32</v>
      </c>
      <c r="J50" s="31" t="str">
        <f>E19</f>
        <v xml:space="preserve"> </v>
      </c>
      <c r="K50" s="34"/>
      <c r="L50" s="38"/>
    </row>
    <row r="51" s="1" customFormat="1" ht="13.65" customHeight="1">
      <c r="B51" s="33"/>
      <c r="C51" s="27" t="s">
        <v>30</v>
      </c>
      <c r="D51" s="34"/>
      <c r="E51" s="34"/>
      <c r="F51" s="22" t="str">
        <f>IF(E16="","",E16)</f>
        <v>Vyplň údaj</v>
      </c>
      <c r="G51" s="34"/>
      <c r="H51" s="34"/>
      <c r="I51" s="122" t="s">
        <v>35</v>
      </c>
      <c r="J51" s="31" t="str">
        <f>E22</f>
        <v xml:space="preserve"> </v>
      </c>
      <c r="K51" s="34"/>
      <c r="L51" s="38"/>
    </row>
    <row r="52" s="1" customFormat="1" ht="10.32" customHeight="1">
      <c r="B52" s="33"/>
      <c r="C52" s="34"/>
      <c r="D52" s="34"/>
      <c r="E52" s="34"/>
      <c r="F52" s="34"/>
      <c r="G52" s="34"/>
      <c r="H52" s="34"/>
      <c r="I52" s="120"/>
      <c r="J52" s="34"/>
      <c r="K52" s="34"/>
      <c r="L52" s="38"/>
    </row>
    <row r="53" s="1" customFormat="1" ht="29.28" customHeight="1">
      <c r="B53" s="33"/>
      <c r="C53" s="148" t="s">
        <v>81</v>
      </c>
      <c r="D53" s="149"/>
      <c r="E53" s="149"/>
      <c r="F53" s="149"/>
      <c r="G53" s="149"/>
      <c r="H53" s="149"/>
      <c r="I53" s="150"/>
      <c r="J53" s="151" t="s">
        <v>82</v>
      </c>
      <c r="K53" s="149"/>
      <c r="L53" s="38"/>
    </row>
    <row r="54" s="1" customFormat="1" ht="10.32" customHeight="1">
      <c r="B54" s="33"/>
      <c r="C54" s="34"/>
      <c r="D54" s="34"/>
      <c r="E54" s="34"/>
      <c r="F54" s="34"/>
      <c r="G54" s="34"/>
      <c r="H54" s="34"/>
      <c r="I54" s="120"/>
      <c r="J54" s="34"/>
      <c r="K54" s="34"/>
      <c r="L54" s="38"/>
    </row>
    <row r="55" s="1" customFormat="1" ht="22.8" customHeight="1">
      <c r="B55" s="33"/>
      <c r="C55" s="152" t="s">
        <v>83</v>
      </c>
      <c r="D55" s="34"/>
      <c r="E55" s="34"/>
      <c r="F55" s="34"/>
      <c r="G55" s="34"/>
      <c r="H55" s="34"/>
      <c r="I55" s="120"/>
      <c r="J55" s="93">
        <f>J75</f>
        <v>0</v>
      </c>
      <c r="K55" s="34"/>
      <c r="L55" s="38"/>
      <c r="AU55" s="12" t="s">
        <v>84</v>
      </c>
    </row>
    <row r="56" s="7" customFormat="1" ht="24.96" customHeight="1">
      <c r="B56" s="153"/>
      <c r="C56" s="154"/>
      <c r="D56" s="155" t="s">
        <v>85</v>
      </c>
      <c r="E56" s="156"/>
      <c r="F56" s="156"/>
      <c r="G56" s="156"/>
      <c r="H56" s="156"/>
      <c r="I56" s="157"/>
      <c r="J56" s="158">
        <f>J76</f>
        <v>0</v>
      </c>
      <c r="K56" s="154"/>
      <c r="L56" s="159"/>
    </row>
    <row r="57" s="8" customFormat="1" ht="19.92" customHeight="1">
      <c r="B57" s="160"/>
      <c r="C57" s="161"/>
      <c r="D57" s="162" t="s">
        <v>86</v>
      </c>
      <c r="E57" s="163"/>
      <c r="F57" s="163"/>
      <c r="G57" s="163"/>
      <c r="H57" s="163"/>
      <c r="I57" s="164"/>
      <c r="J57" s="165">
        <f>J77</f>
        <v>0</v>
      </c>
      <c r="K57" s="161"/>
      <c r="L57" s="166"/>
    </row>
    <row r="58" s="1" customFormat="1" ht="21.84" customHeight="1">
      <c r="B58" s="33"/>
      <c r="C58" s="34"/>
      <c r="D58" s="34"/>
      <c r="E58" s="34"/>
      <c r="F58" s="34"/>
      <c r="G58" s="34"/>
      <c r="H58" s="34"/>
      <c r="I58" s="120"/>
      <c r="J58" s="34"/>
      <c r="K58" s="34"/>
      <c r="L58" s="38"/>
    </row>
    <row r="59" s="1" customFormat="1" ht="6.96" customHeight="1">
      <c r="B59" s="52"/>
      <c r="C59" s="53"/>
      <c r="D59" s="53"/>
      <c r="E59" s="53"/>
      <c r="F59" s="53"/>
      <c r="G59" s="53"/>
      <c r="H59" s="53"/>
      <c r="I59" s="144"/>
      <c r="J59" s="53"/>
      <c r="K59" s="53"/>
      <c r="L59" s="38"/>
    </row>
    <row r="63" s="1" customFormat="1" ht="6.96" customHeight="1">
      <c r="B63" s="54"/>
      <c r="C63" s="55"/>
      <c r="D63" s="55"/>
      <c r="E63" s="55"/>
      <c r="F63" s="55"/>
      <c r="G63" s="55"/>
      <c r="H63" s="55"/>
      <c r="I63" s="147"/>
      <c r="J63" s="55"/>
      <c r="K63" s="55"/>
      <c r="L63" s="38"/>
    </row>
    <row r="64" s="1" customFormat="1" ht="24.96" customHeight="1">
      <c r="B64" s="33"/>
      <c r="C64" s="18" t="s">
        <v>87</v>
      </c>
      <c r="D64" s="34"/>
      <c r="E64" s="34"/>
      <c r="F64" s="34"/>
      <c r="G64" s="34"/>
      <c r="H64" s="34"/>
      <c r="I64" s="120"/>
      <c r="J64" s="34"/>
      <c r="K64" s="34"/>
      <c r="L64" s="38"/>
    </row>
    <row r="65" s="1" customFormat="1" ht="6.96" customHeight="1">
      <c r="B65" s="33"/>
      <c r="C65" s="34"/>
      <c r="D65" s="34"/>
      <c r="E65" s="34"/>
      <c r="F65" s="34"/>
      <c r="G65" s="34"/>
      <c r="H65" s="34"/>
      <c r="I65" s="120"/>
      <c r="J65" s="34"/>
      <c r="K65" s="34"/>
      <c r="L65" s="38"/>
    </row>
    <row r="66" s="1" customFormat="1" ht="12" customHeight="1">
      <c r="B66" s="33"/>
      <c r="C66" s="27" t="s">
        <v>16</v>
      </c>
      <c r="D66" s="34"/>
      <c r="E66" s="34"/>
      <c r="F66" s="34"/>
      <c r="G66" s="34"/>
      <c r="H66" s="34"/>
      <c r="I66" s="120"/>
      <c r="J66" s="34"/>
      <c r="K66" s="34"/>
      <c r="L66" s="38"/>
    </row>
    <row r="67" s="1" customFormat="1" ht="16.5" customHeight="1">
      <c r="B67" s="33"/>
      <c r="C67" s="34"/>
      <c r="D67" s="34"/>
      <c r="E67" s="59" t="str">
        <f>E7</f>
        <v>Svařování, navařování, broušení, výměna ocelových součástí výhybek a kolejnic v obvodu OŘ Plzeň 2019/2020</v>
      </c>
      <c r="F67" s="34"/>
      <c r="G67" s="34"/>
      <c r="H67" s="34"/>
      <c r="I67" s="120"/>
      <c r="J67" s="34"/>
      <c r="K67" s="34"/>
      <c r="L67" s="38"/>
    </row>
    <row r="68" s="1" customFormat="1" ht="6.96" customHeight="1">
      <c r="B68" s="33"/>
      <c r="C68" s="34"/>
      <c r="D68" s="34"/>
      <c r="E68" s="34"/>
      <c r="F68" s="34"/>
      <c r="G68" s="34"/>
      <c r="H68" s="34"/>
      <c r="I68" s="120"/>
      <c r="J68" s="34"/>
      <c r="K68" s="34"/>
      <c r="L68" s="38"/>
    </row>
    <row r="69" s="1" customFormat="1" ht="12" customHeight="1">
      <c r="B69" s="33"/>
      <c r="C69" s="27" t="s">
        <v>20</v>
      </c>
      <c r="D69" s="34"/>
      <c r="E69" s="34"/>
      <c r="F69" s="22" t="str">
        <f>F10</f>
        <v>oblast ST České Budějovice</v>
      </c>
      <c r="G69" s="34"/>
      <c r="H69" s="34"/>
      <c r="I69" s="122" t="s">
        <v>22</v>
      </c>
      <c r="J69" s="62" t="str">
        <f>IF(J10="","",J10)</f>
        <v>10. 1. 2019</v>
      </c>
      <c r="K69" s="34"/>
      <c r="L69" s="38"/>
    </row>
    <row r="70" s="1" customFormat="1" ht="6.96" customHeight="1">
      <c r="B70" s="33"/>
      <c r="C70" s="34"/>
      <c r="D70" s="34"/>
      <c r="E70" s="34"/>
      <c r="F70" s="34"/>
      <c r="G70" s="34"/>
      <c r="H70" s="34"/>
      <c r="I70" s="120"/>
      <c r="J70" s="34"/>
      <c r="K70" s="34"/>
      <c r="L70" s="38"/>
    </row>
    <row r="71" s="1" customFormat="1" ht="13.65" customHeight="1">
      <c r="B71" s="33"/>
      <c r="C71" s="27" t="s">
        <v>24</v>
      </c>
      <c r="D71" s="34"/>
      <c r="E71" s="34"/>
      <c r="F71" s="22" t="str">
        <f>E13</f>
        <v>SŽDC,státní organizace,OŘ Plzeň,ST Č.Budějovice</v>
      </c>
      <c r="G71" s="34"/>
      <c r="H71" s="34"/>
      <c r="I71" s="122" t="s">
        <v>32</v>
      </c>
      <c r="J71" s="31" t="str">
        <f>E19</f>
        <v xml:space="preserve"> </v>
      </c>
      <c r="K71" s="34"/>
      <c r="L71" s="38"/>
    </row>
    <row r="72" s="1" customFormat="1" ht="13.65" customHeight="1">
      <c r="B72" s="33"/>
      <c r="C72" s="27" t="s">
        <v>30</v>
      </c>
      <c r="D72" s="34"/>
      <c r="E72" s="34"/>
      <c r="F72" s="22" t="str">
        <f>IF(E16="","",E16)</f>
        <v>Vyplň údaj</v>
      </c>
      <c r="G72" s="34"/>
      <c r="H72" s="34"/>
      <c r="I72" s="122" t="s">
        <v>35</v>
      </c>
      <c r="J72" s="31" t="str">
        <f>E22</f>
        <v xml:space="preserve"> </v>
      </c>
      <c r="K72" s="34"/>
      <c r="L72" s="38"/>
    </row>
    <row r="73" s="1" customFormat="1" ht="10.32" customHeight="1">
      <c r="B73" s="33"/>
      <c r="C73" s="34"/>
      <c r="D73" s="34"/>
      <c r="E73" s="34"/>
      <c r="F73" s="34"/>
      <c r="G73" s="34"/>
      <c r="H73" s="34"/>
      <c r="I73" s="120"/>
      <c r="J73" s="34"/>
      <c r="K73" s="34"/>
      <c r="L73" s="38"/>
    </row>
    <row r="74" s="9" customFormat="1" ht="29.28" customHeight="1">
      <c r="B74" s="167"/>
      <c r="C74" s="168" t="s">
        <v>88</v>
      </c>
      <c r="D74" s="169" t="s">
        <v>56</v>
      </c>
      <c r="E74" s="169" t="s">
        <v>52</v>
      </c>
      <c r="F74" s="169" t="s">
        <v>53</v>
      </c>
      <c r="G74" s="169" t="s">
        <v>89</v>
      </c>
      <c r="H74" s="169" t="s">
        <v>90</v>
      </c>
      <c r="I74" s="170" t="s">
        <v>91</v>
      </c>
      <c r="J74" s="169" t="s">
        <v>82</v>
      </c>
      <c r="K74" s="171" t="s">
        <v>92</v>
      </c>
      <c r="L74" s="172"/>
      <c r="M74" s="83" t="s">
        <v>1</v>
      </c>
      <c r="N74" s="84" t="s">
        <v>41</v>
      </c>
      <c r="O74" s="84" t="s">
        <v>93</v>
      </c>
      <c r="P74" s="84" t="s">
        <v>94</v>
      </c>
      <c r="Q74" s="84" t="s">
        <v>95</v>
      </c>
      <c r="R74" s="84" t="s">
        <v>96</v>
      </c>
      <c r="S74" s="84" t="s">
        <v>97</v>
      </c>
      <c r="T74" s="85" t="s">
        <v>98</v>
      </c>
    </row>
    <row r="75" s="1" customFormat="1" ht="22.8" customHeight="1">
      <c r="B75" s="33"/>
      <c r="C75" s="90" t="s">
        <v>99</v>
      </c>
      <c r="D75" s="34"/>
      <c r="E75" s="34"/>
      <c r="F75" s="34"/>
      <c r="G75" s="34"/>
      <c r="H75" s="34"/>
      <c r="I75" s="120"/>
      <c r="J75" s="173">
        <f>BK75</f>
        <v>0</v>
      </c>
      <c r="K75" s="34"/>
      <c r="L75" s="38"/>
      <c r="M75" s="86"/>
      <c r="N75" s="87"/>
      <c r="O75" s="87"/>
      <c r="P75" s="174">
        <f>P76</f>
        <v>0</v>
      </c>
      <c r="Q75" s="87"/>
      <c r="R75" s="174">
        <f>R76</f>
        <v>0</v>
      </c>
      <c r="S75" s="87"/>
      <c r="T75" s="175">
        <f>T76</f>
        <v>0</v>
      </c>
      <c r="AT75" s="12" t="s">
        <v>70</v>
      </c>
      <c r="AU75" s="12" t="s">
        <v>84</v>
      </c>
      <c r="BK75" s="176">
        <f>BK76</f>
        <v>0</v>
      </c>
    </row>
    <row r="76" s="10" customFormat="1" ht="25.92" customHeight="1">
      <c r="B76" s="177"/>
      <c r="C76" s="178"/>
      <c r="D76" s="179" t="s">
        <v>70</v>
      </c>
      <c r="E76" s="180" t="s">
        <v>100</v>
      </c>
      <c r="F76" s="180" t="s">
        <v>101</v>
      </c>
      <c r="G76" s="178"/>
      <c r="H76" s="178"/>
      <c r="I76" s="181"/>
      <c r="J76" s="182">
        <f>BK76</f>
        <v>0</v>
      </c>
      <c r="K76" s="178"/>
      <c r="L76" s="183"/>
      <c r="M76" s="184"/>
      <c r="N76" s="185"/>
      <c r="O76" s="185"/>
      <c r="P76" s="186">
        <f>P77</f>
        <v>0</v>
      </c>
      <c r="Q76" s="185"/>
      <c r="R76" s="186">
        <f>R77</f>
        <v>0</v>
      </c>
      <c r="S76" s="185"/>
      <c r="T76" s="187">
        <f>T77</f>
        <v>0</v>
      </c>
      <c r="AR76" s="188" t="s">
        <v>76</v>
      </c>
      <c r="AT76" s="189" t="s">
        <v>70</v>
      </c>
      <c r="AU76" s="189" t="s">
        <v>71</v>
      </c>
      <c r="AY76" s="188" t="s">
        <v>102</v>
      </c>
      <c r="BK76" s="190">
        <f>BK77</f>
        <v>0</v>
      </c>
    </row>
    <row r="77" s="10" customFormat="1" ht="22.8" customHeight="1">
      <c r="B77" s="177"/>
      <c r="C77" s="178"/>
      <c r="D77" s="179" t="s">
        <v>70</v>
      </c>
      <c r="E77" s="191" t="s">
        <v>103</v>
      </c>
      <c r="F77" s="191" t="s">
        <v>104</v>
      </c>
      <c r="G77" s="178"/>
      <c r="H77" s="178"/>
      <c r="I77" s="181"/>
      <c r="J77" s="192">
        <f>BK77</f>
        <v>0</v>
      </c>
      <c r="K77" s="178"/>
      <c r="L77" s="183"/>
      <c r="M77" s="184"/>
      <c r="N77" s="185"/>
      <c r="O77" s="185"/>
      <c r="P77" s="186">
        <f>SUM(P78:P810)</f>
        <v>0</v>
      </c>
      <c r="Q77" s="185"/>
      <c r="R77" s="186">
        <f>SUM(R78:R810)</f>
        <v>0</v>
      </c>
      <c r="S77" s="185"/>
      <c r="T77" s="187">
        <f>SUM(T78:T810)</f>
        <v>0</v>
      </c>
      <c r="AR77" s="188" t="s">
        <v>76</v>
      </c>
      <c r="AT77" s="189" t="s">
        <v>70</v>
      </c>
      <c r="AU77" s="189" t="s">
        <v>76</v>
      </c>
      <c r="AY77" s="188" t="s">
        <v>102</v>
      </c>
      <c r="BK77" s="190">
        <f>SUM(BK78:BK810)</f>
        <v>0</v>
      </c>
    </row>
    <row r="78" s="1" customFormat="1" ht="22.5" customHeight="1">
      <c r="B78" s="33"/>
      <c r="C78" s="193" t="s">
        <v>76</v>
      </c>
      <c r="D78" s="193" t="s">
        <v>105</v>
      </c>
      <c r="E78" s="194" t="s">
        <v>106</v>
      </c>
      <c r="F78" s="195" t="s">
        <v>107</v>
      </c>
      <c r="G78" s="196" t="s">
        <v>108</v>
      </c>
      <c r="H78" s="197">
        <v>1</v>
      </c>
      <c r="I78" s="198"/>
      <c r="J78" s="199">
        <f>ROUND(I78*H78,2)</f>
        <v>0</v>
      </c>
      <c r="K78" s="195" t="s">
        <v>109</v>
      </c>
      <c r="L78" s="38"/>
      <c r="M78" s="200" t="s">
        <v>1</v>
      </c>
      <c r="N78" s="201" t="s">
        <v>42</v>
      </c>
      <c r="O78" s="74"/>
      <c r="P78" s="202">
        <f>O78*H78</f>
        <v>0</v>
      </c>
      <c r="Q78" s="202">
        <v>0</v>
      </c>
      <c r="R78" s="202">
        <f>Q78*H78</f>
        <v>0</v>
      </c>
      <c r="S78" s="202">
        <v>0</v>
      </c>
      <c r="T78" s="203">
        <f>S78*H78</f>
        <v>0</v>
      </c>
      <c r="AR78" s="12" t="s">
        <v>110</v>
      </c>
      <c r="AT78" s="12" t="s">
        <v>105</v>
      </c>
      <c r="AU78" s="12" t="s">
        <v>78</v>
      </c>
      <c r="AY78" s="12" t="s">
        <v>102</v>
      </c>
      <c r="BE78" s="204">
        <f>IF(N78="základní",J78,0)</f>
        <v>0</v>
      </c>
      <c r="BF78" s="204">
        <f>IF(N78="snížená",J78,0)</f>
        <v>0</v>
      </c>
      <c r="BG78" s="204">
        <f>IF(N78="zákl. přenesená",J78,0)</f>
        <v>0</v>
      </c>
      <c r="BH78" s="204">
        <f>IF(N78="sníž. přenesená",J78,0)</f>
        <v>0</v>
      </c>
      <c r="BI78" s="204">
        <f>IF(N78="nulová",J78,0)</f>
        <v>0</v>
      </c>
      <c r="BJ78" s="12" t="s">
        <v>76</v>
      </c>
      <c r="BK78" s="204">
        <f>ROUND(I78*H78,2)</f>
        <v>0</v>
      </c>
      <c r="BL78" s="12" t="s">
        <v>110</v>
      </c>
      <c r="BM78" s="12" t="s">
        <v>111</v>
      </c>
    </row>
    <row r="79" s="1" customFormat="1">
      <c r="B79" s="33"/>
      <c r="C79" s="34"/>
      <c r="D79" s="205" t="s">
        <v>112</v>
      </c>
      <c r="E79" s="34"/>
      <c r="F79" s="206" t="s">
        <v>113</v>
      </c>
      <c r="G79" s="34"/>
      <c r="H79" s="34"/>
      <c r="I79" s="120"/>
      <c r="J79" s="34"/>
      <c r="K79" s="34"/>
      <c r="L79" s="38"/>
      <c r="M79" s="207"/>
      <c r="N79" s="74"/>
      <c r="O79" s="74"/>
      <c r="P79" s="74"/>
      <c r="Q79" s="74"/>
      <c r="R79" s="74"/>
      <c r="S79" s="74"/>
      <c r="T79" s="75"/>
      <c r="AT79" s="12" t="s">
        <v>112</v>
      </c>
      <c r="AU79" s="12" t="s">
        <v>78</v>
      </c>
    </row>
    <row r="80" s="1" customFormat="1" ht="22.5" customHeight="1">
      <c r="B80" s="33"/>
      <c r="C80" s="193" t="s">
        <v>78</v>
      </c>
      <c r="D80" s="193" t="s">
        <v>105</v>
      </c>
      <c r="E80" s="194" t="s">
        <v>114</v>
      </c>
      <c r="F80" s="195" t="s">
        <v>115</v>
      </c>
      <c r="G80" s="196" t="s">
        <v>116</v>
      </c>
      <c r="H80" s="197">
        <v>1</v>
      </c>
      <c r="I80" s="198"/>
      <c r="J80" s="199">
        <f>ROUND(I80*H80,2)</f>
        <v>0</v>
      </c>
      <c r="K80" s="195" t="s">
        <v>109</v>
      </c>
      <c r="L80" s="38"/>
      <c r="M80" s="200" t="s">
        <v>1</v>
      </c>
      <c r="N80" s="201" t="s">
        <v>42</v>
      </c>
      <c r="O80" s="74"/>
      <c r="P80" s="202">
        <f>O80*H80</f>
        <v>0</v>
      </c>
      <c r="Q80" s="202">
        <v>0</v>
      </c>
      <c r="R80" s="202">
        <f>Q80*H80</f>
        <v>0</v>
      </c>
      <c r="S80" s="202">
        <v>0</v>
      </c>
      <c r="T80" s="203">
        <f>S80*H80</f>
        <v>0</v>
      </c>
      <c r="AR80" s="12" t="s">
        <v>110</v>
      </c>
      <c r="AT80" s="12" t="s">
        <v>105</v>
      </c>
      <c r="AU80" s="12" t="s">
        <v>78</v>
      </c>
      <c r="AY80" s="12" t="s">
        <v>102</v>
      </c>
      <c r="BE80" s="204">
        <f>IF(N80="základní",J80,0)</f>
        <v>0</v>
      </c>
      <c r="BF80" s="204">
        <f>IF(N80="snížená",J80,0)</f>
        <v>0</v>
      </c>
      <c r="BG80" s="204">
        <f>IF(N80="zákl. přenesená",J80,0)</f>
        <v>0</v>
      </c>
      <c r="BH80" s="204">
        <f>IF(N80="sníž. přenesená",J80,0)</f>
        <v>0</v>
      </c>
      <c r="BI80" s="204">
        <f>IF(N80="nulová",J80,0)</f>
        <v>0</v>
      </c>
      <c r="BJ80" s="12" t="s">
        <v>76</v>
      </c>
      <c r="BK80" s="204">
        <f>ROUND(I80*H80,2)</f>
        <v>0</v>
      </c>
      <c r="BL80" s="12" t="s">
        <v>110</v>
      </c>
      <c r="BM80" s="12" t="s">
        <v>117</v>
      </c>
    </row>
    <row r="81" s="1" customFormat="1">
      <c r="B81" s="33"/>
      <c r="C81" s="34"/>
      <c r="D81" s="205" t="s">
        <v>112</v>
      </c>
      <c r="E81" s="34"/>
      <c r="F81" s="206" t="s">
        <v>118</v>
      </c>
      <c r="G81" s="34"/>
      <c r="H81" s="34"/>
      <c r="I81" s="120"/>
      <c r="J81" s="34"/>
      <c r="K81" s="34"/>
      <c r="L81" s="38"/>
      <c r="M81" s="207"/>
      <c r="N81" s="74"/>
      <c r="O81" s="74"/>
      <c r="P81" s="74"/>
      <c r="Q81" s="74"/>
      <c r="R81" s="74"/>
      <c r="S81" s="74"/>
      <c r="T81" s="75"/>
      <c r="AT81" s="12" t="s">
        <v>112</v>
      </c>
      <c r="AU81" s="12" t="s">
        <v>78</v>
      </c>
    </row>
    <row r="82" s="1" customFormat="1">
      <c r="B82" s="33"/>
      <c r="C82" s="34"/>
      <c r="D82" s="205" t="s">
        <v>119</v>
      </c>
      <c r="E82" s="34"/>
      <c r="F82" s="208" t="s">
        <v>120</v>
      </c>
      <c r="G82" s="34"/>
      <c r="H82" s="34"/>
      <c r="I82" s="120"/>
      <c r="J82" s="34"/>
      <c r="K82" s="34"/>
      <c r="L82" s="38"/>
      <c r="M82" s="207"/>
      <c r="N82" s="74"/>
      <c r="O82" s="74"/>
      <c r="P82" s="74"/>
      <c r="Q82" s="74"/>
      <c r="R82" s="74"/>
      <c r="S82" s="74"/>
      <c r="T82" s="75"/>
      <c r="AT82" s="12" t="s">
        <v>119</v>
      </c>
      <c r="AU82" s="12" t="s">
        <v>78</v>
      </c>
    </row>
    <row r="83" s="1" customFormat="1" ht="22.5" customHeight="1">
      <c r="B83" s="33"/>
      <c r="C83" s="193" t="s">
        <v>121</v>
      </c>
      <c r="D83" s="193" t="s">
        <v>105</v>
      </c>
      <c r="E83" s="194" t="s">
        <v>122</v>
      </c>
      <c r="F83" s="195" t="s">
        <v>123</v>
      </c>
      <c r="G83" s="196" t="s">
        <v>116</v>
      </c>
      <c r="H83" s="197">
        <v>1</v>
      </c>
      <c r="I83" s="198"/>
      <c r="J83" s="199">
        <f>ROUND(I83*H83,2)</f>
        <v>0</v>
      </c>
      <c r="K83" s="195" t="s">
        <v>109</v>
      </c>
      <c r="L83" s="38"/>
      <c r="M83" s="200" t="s">
        <v>1</v>
      </c>
      <c r="N83" s="201" t="s">
        <v>42</v>
      </c>
      <c r="O83" s="74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AR83" s="12" t="s">
        <v>110</v>
      </c>
      <c r="AT83" s="12" t="s">
        <v>105</v>
      </c>
      <c r="AU83" s="12" t="s">
        <v>78</v>
      </c>
      <c r="AY83" s="12" t="s">
        <v>102</v>
      </c>
      <c r="BE83" s="204">
        <f>IF(N83="základní",J83,0)</f>
        <v>0</v>
      </c>
      <c r="BF83" s="204">
        <f>IF(N83="snížená",J83,0)</f>
        <v>0</v>
      </c>
      <c r="BG83" s="204">
        <f>IF(N83="zákl. přenesená",J83,0)</f>
        <v>0</v>
      </c>
      <c r="BH83" s="204">
        <f>IF(N83="sníž. přenesená",J83,0)</f>
        <v>0</v>
      </c>
      <c r="BI83" s="204">
        <f>IF(N83="nulová",J83,0)</f>
        <v>0</v>
      </c>
      <c r="BJ83" s="12" t="s">
        <v>76</v>
      </c>
      <c r="BK83" s="204">
        <f>ROUND(I83*H83,2)</f>
        <v>0</v>
      </c>
      <c r="BL83" s="12" t="s">
        <v>110</v>
      </c>
      <c r="BM83" s="12" t="s">
        <v>124</v>
      </c>
    </row>
    <row r="84" s="1" customFormat="1">
      <c r="B84" s="33"/>
      <c r="C84" s="34"/>
      <c r="D84" s="205" t="s">
        <v>112</v>
      </c>
      <c r="E84" s="34"/>
      <c r="F84" s="206" t="s">
        <v>125</v>
      </c>
      <c r="G84" s="34"/>
      <c r="H84" s="34"/>
      <c r="I84" s="120"/>
      <c r="J84" s="34"/>
      <c r="K84" s="34"/>
      <c r="L84" s="38"/>
      <c r="M84" s="207"/>
      <c r="N84" s="74"/>
      <c r="O84" s="74"/>
      <c r="P84" s="74"/>
      <c r="Q84" s="74"/>
      <c r="R84" s="74"/>
      <c r="S84" s="74"/>
      <c r="T84" s="75"/>
      <c r="AT84" s="12" t="s">
        <v>112</v>
      </c>
      <c r="AU84" s="12" t="s">
        <v>78</v>
      </c>
    </row>
    <row r="85" s="1" customFormat="1">
      <c r="B85" s="33"/>
      <c r="C85" s="34"/>
      <c r="D85" s="205" t="s">
        <v>119</v>
      </c>
      <c r="E85" s="34"/>
      <c r="F85" s="208" t="s">
        <v>120</v>
      </c>
      <c r="G85" s="34"/>
      <c r="H85" s="34"/>
      <c r="I85" s="120"/>
      <c r="J85" s="34"/>
      <c r="K85" s="34"/>
      <c r="L85" s="38"/>
      <c r="M85" s="207"/>
      <c r="N85" s="74"/>
      <c r="O85" s="74"/>
      <c r="P85" s="74"/>
      <c r="Q85" s="74"/>
      <c r="R85" s="74"/>
      <c r="S85" s="74"/>
      <c r="T85" s="75"/>
      <c r="AT85" s="12" t="s">
        <v>119</v>
      </c>
      <c r="AU85" s="12" t="s">
        <v>78</v>
      </c>
    </row>
    <row r="86" s="1" customFormat="1" ht="22.5" customHeight="1">
      <c r="B86" s="33"/>
      <c r="C86" s="193" t="s">
        <v>110</v>
      </c>
      <c r="D86" s="193" t="s">
        <v>105</v>
      </c>
      <c r="E86" s="194" t="s">
        <v>126</v>
      </c>
      <c r="F86" s="195" t="s">
        <v>127</v>
      </c>
      <c r="G86" s="196" t="s">
        <v>116</v>
      </c>
      <c r="H86" s="197">
        <v>1</v>
      </c>
      <c r="I86" s="198"/>
      <c r="J86" s="199">
        <f>ROUND(I86*H86,2)</f>
        <v>0</v>
      </c>
      <c r="K86" s="195" t="s">
        <v>109</v>
      </c>
      <c r="L86" s="38"/>
      <c r="M86" s="200" t="s">
        <v>1</v>
      </c>
      <c r="N86" s="201" t="s">
        <v>42</v>
      </c>
      <c r="O86" s="74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12" t="s">
        <v>110</v>
      </c>
      <c r="AT86" s="12" t="s">
        <v>105</v>
      </c>
      <c r="AU86" s="12" t="s">
        <v>78</v>
      </c>
      <c r="AY86" s="12" t="s">
        <v>102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12" t="s">
        <v>76</v>
      </c>
      <c r="BK86" s="204">
        <f>ROUND(I86*H86,2)</f>
        <v>0</v>
      </c>
      <c r="BL86" s="12" t="s">
        <v>110</v>
      </c>
      <c r="BM86" s="12" t="s">
        <v>128</v>
      </c>
    </row>
    <row r="87" s="1" customFormat="1">
      <c r="B87" s="33"/>
      <c r="C87" s="34"/>
      <c r="D87" s="205" t="s">
        <v>112</v>
      </c>
      <c r="E87" s="34"/>
      <c r="F87" s="206" t="s">
        <v>129</v>
      </c>
      <c r="G87" s="34"/>
      <c r="H87" s="34"/>
      <c r="I87" s="120"/>
      <c r="J87" s="34"/>
      <c r="K87" s="34"/>
      <c r="L87" s="38"/>
      <c r="M87" s="207"/>
      <c r="N87" s="74"/>
      <c r="O87" s="74"/>
      <c r="P87" s="74"/>
      <c r="Q87" s="74"/>
      <c r="R87" s="74"/>
      <c r="S87" s="74"/>
      <c r="T87" s="75"/>
      <c r="AT87" s="12" t="s">
        <v>112</v>
      </c>
      <c r="AU87" s="12" t="s">
        <v>78</v>
      </c>
    </row>
    <row r="88" s="1" customFormat="1">
      <c r="B88" s="33"/>
      <c r="C88" s="34"/>
      <c r="D88" s="205" t="s">
        <v>119</v>
      </c>
      <c r="E88" s="34"/>
      <c r="F88" s="208" t="s">
        <v>120</v>
      </c>
      <c r="G88" s="34"/>
      <c r="H88" s="34"/>
      <c r="I88" s="120"/>
      <c r="J88" s="34"/>
      <c r="K88" s="34"/>
      <c r="L88" s="38"/>
      <c r="M88" s="207"/>
      <c r="N88" s="74"/>
      <c r="O88" s="74"/>
      <c r="P88" s="74"/>
      <c r="Q88" s="74"/>
      <c r="R88" s="74"/>
      <c r="S88" s="74"/>
      <c r="T88" s="75"/>
      <c r="AT88" s="12" t="s">
        <v>119</v>
      </c>
      <c r="AU88" s="12" t="s">
        <v>78</v>
      </c>
    </row>
    <row r="89" s="1" customFormat="1" ht="22.5" customHeight="1">
      <c r="B89" s="33"/>
      <c r="C89" s="193" t="s">
        <v>103</v>
      </c>
      <c r="D89" s="193" t="s">
        <v>105</v>
      </c>
      <c r="E89" s="194" t="s">
        <v>130</v>
      </c>
      <c r="F89" s="195" t="s">
        <v>131</v>
      </c>
      <c r="G89" s="196" t="s">
        <v>116</v>
      </c>
      <c r="H89" s="197">
        <v>1</v>
      </c>
      <c r="I89" s="198"/>
      <c r="J89" s="199">
        <f>ROUND(I89*H89,2)</f>
        <v>0</v>
      </c>
      <c r="K89" s="195" t="s">
        <v>109</v>
      </c>
      <c r="L89" s="38"/>
      <c r="M89" s="200" t="s">
        <v>1</v>
      </c>
      <c r="N89" s="201" t="s">
        <v>42</v>
      </c>
      <c r="O89" s="74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12" t="s">
        <v>110</v>
      </c>
      <c r="AT89" s="12" t="s">
        <v>105</v>
      </c>
      <c r="AU89" s="12" t="s">
        <v>78</v>
      </c>
      <c r="AY89" s="12" t="s">
        <v>102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12" t="s">
        <v>76</v>
      </c>
      <c r="BK89" s="204">
        <f>ROUND(I89*H89,2)</f>
        <v>0</v>
      </c>
      <c r="BL89" s="12" t="s">
        <v>110</v>
      </c>
      <c r="BM89" s="12" t="s">
        <v>132</v>
      </c>
    </row>
    <row r="90" s="1" customFormat="1">
      <c r="B90" s="33"/>
      <c r="C90" s="34"/>
      <c r="D90" s="205" t="s">
        <v>112</v>
      </c>
      <c r="E90" s="34"/>
      <c r="F90" s="206" t="s">
        <v>133</v>
      </c>
      <c r="G90" s="34"/>
      <c r="H90" s="34"/>
      <c r="I90" s="120"/>
      <c r="J90" s="34"/>
      <c r="K90" s="34"/>
      <c r="L90" s="38"/>
      <c r="M90" s="207"/>
      <c r="N90" s="74"/>
      <c r="O90" s="74"/>
      <c r="P90" s="74"/>
      <c r="Q90" s="74"/>
      <c r="R90" s="74"/>
      <c r="S90" s="74"/>
      <c r="T90" s="75"/>
      <c r="AT90" s="12" t="s">
        <v>112</v>
      </c>
      <c r="AU90" s="12" t="s">
        <v>78</v>
      </c>
    </row>
    <row r="91" s="1" customFormat="1">
      <c r="B91" s="33"/>
      <c r="C91" s="34"/>
      <c r="D91" s="205" t="s">
        <v>119</v>
      </c>
      <c r="E91" s="34"/>
      <c r="F91" s="208" t="s">
        <v>120</v>
      </c>
      <c r="G91" s="34"/>
      <c r="H91" s="34"/>
      <c r="I91" s="120"/>
      <c r="J91" s="34"/>
      <c r="K91" s="34"/>
      <c r="L91" s="38"/>
      <c r="M91" s="207"/>
      <c r="N91" s="74"/>
      <c r="O91" s="74"/>
      <c r="P91" s="74"/>
      <c r="Q91" s="74"/>
      <c r="R91" s="74"/>
      <c r="S91" s="74"/>
      <c r="T91" s="75"/>
      <c r="AT91" s="12" t="s">
        <v>119</v>
      </c>
      <c r="AU91" s="12" t="s">
        <v>78</v>
      </c>
    </row>
    <row r="92" s="1" customFormat="1" ht="22.5" customHeight="1">
      <c r="B92" s="33"/>
      <c r="C92" s="193" t="s">
        <v>134</v>
      </c>
      <c r="D92" s="193" t="s">
        <v>105</v>
      </c>
      <c r="E92" s="194" t="s">
        <v>135</v>
      </c>
      <c r="F92" s="195" t="s">
        <v>136</v>
      </c>
      <c r="G92" s="196" t="s">
        <v>116</v>
      </c>
      <c r="H92" s="197">
        <v>1</v>
      </c>
      <c r="I92" s="198"/>
      <c r="J92" s="199">
        <f>ROUND(I92*H92,2)</f>
        <v>0</v>
      </c>
      <c r="K92" s="195" t="s">
        <v>109</v>
      </c>
      <c r="L92" s="38"/>
      <c r="M92" s="200" t="s">
        <v>1</v>
      </c>
      <c r="N92" s="201" t="s">
        <v>42</v>
      </c>
      <c r="O92" s="74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12" t="s">
        <v>110</v>
      </c>
      <c r="AT92" s="12" t="s">
        <v>105</v>
      </c>
      <c r="AU92" s="12" t="s">
        <v>78</v>
      </c>
      <c r="AY92" s="12" t="s">
        <v>102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12" t="s">
        <v>76</v>
      </c>
      <c r="BK92" s="204">
        <f>ROUND(I92*H92,2)</f>
        <v>0</v>
      </c>
      <c r="BL92" s="12" t="s">
        <v>110</v>
      </c>
      <c r="BM92" s="12" t="s">
        <v>137</v>
      </c>
    </row>
    <row r="93" s="1" customFormat="1">
      <c r="B93" s="33"/>
      <c r="C93" s="34"/>
      <c r="D93" s="205" t="s">
        <v>112</v>
      </c>
      <c r="E93" s="34"/>
      <c r="F93" s="206" t="s">
        <v>138</v>
      </c>
      <c r="G93" s="34"/>
      <c r="H93" s="34"/>
      <c r="I93" s="120"/>
      <c r="J93" s="34"/>
      <c r="K93" s="34"/>
      <c r="L93" s="38"/>
      <c r="M93" s="207"/>
      <c r="N93" s="74"/>
      <c r="O93" s="74"/>
      <c r="P93" s="74"/>
      <c r="Q93" s="74"/>
      <c r="R93" s="74"/>
      <c r="S93" s="74"/>
      <c r="T93" s="75"/>
      <c r="AT93" s="12" t="s">
        <v>112</v>
      </c>
      <c r="AU93" s="12" t="s">
        <v>78</v>
      </c>
    </row>
    <row r="94" s="1" customFormat="1">
      <c r="B94" s="33"/>
      <c r="C94" s="34"/>
      <c r="D94" s="205" t="s">
        <v>119</v>
      </c>
      <c r="E94" s="34"/>
      <c r="F94" s="208" t="s">
        <v>120</v>
      </c>
      <c r="G94" s="34"/>
      <c r="H94" s="34"/>
      <c r="I94" s="120"/>
      <c r="J94" s="34"/>
      <c r="K94" s="34"/>
      <c r="L94" s="38"/>
      <c r="M94" s="207"/>
      <c r="N94" s="74"/>
      <c r="O94" s="74"/>
      <c r="P94" s="74"/>
      <c r="Q94" s="74"/>
      <c r="R94" s="74"/>
      <c r="S94" s="74"/>
      <c r="T94" s="75"/>
      <c r="AT94" s="12" t="s">
        <v>119</v>
      </c>
      <c r="AU94" s="12" t="s">
        <v>78</v>
      </c>
    </row>
    <row r="95" s="1" customFormat="1" ht="22.5" customHeight="1">
      <c r="B95" s="33"/>
      <c r="C95" s="193" t="s">
        <v>139</v>
      </c>
      <c r="D95" s="193" t="s">
        <v>105</v>
      </c>
      <c r="E95" s="194" t="s">
        <v>140</v>
      </c>
      <c r="F95" s="195" t="s">
        <v>141</v>
      </c>
      <c r="G95" s="196" t="s">
        <v>116</v>
      </c>
      <c r="H95" s="197">
        <v>1</v>
      </c>
      <c r="I95" s="198"/>
      <c r="J95" s="199">
        <f>ROUND(I95*H95,2)</f>
        <v>0</v>
      </c>
      <c r="K95" s="195" t="s">
        <v>109</v>
      </c>
      <c r="L95" s="38"/>
      <c r="M95" s="200" t="s">
        <v>1</v>
      </c>
      <c r="N95" s="201" t="s">
        <v>42</v>
      </c>
      <c r="O95" s="74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12" t="s">
        <v>110</v>
      </c>
      <c r="AT95" s="12" t="s">
        <v>105</v>
      </c>
      <c r="AU95" s="12" t="s">
        <v>78</v>
      </c>
      <c r="AY95" s="12" t="s">
        <v>102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12" t="s">
        <v>76</v>
      </c>
      <c r="BK95" s="204">
        <f>ROUND(I95*H95,2)</f>
        <v>0</v>
      </c>
      <c r="BL95" s="12" t="s">
        <v>110</v>
      </c>
      <c r="BM95" s="12" t="s">
        <v>142</v>
      </c>
    </row>
    <row r="96" s="1" customFormat="1">
      <c r="B96" s="33"/>
      <c r="C96" s="34"/>
      <c r="D96" s="205" t="s">
        <v>112</v>
      </c>
      <c r="E96" s="34"/>
      <c r="F96" s="206" t="s">
        <v>143</v>
      </c>
      <c r="G96" s="34"/>
      <c r="H96" s="34"/>
      <c r="I96" s="120"/>
      <c r="J96" s="34"/>
      <c r="K96" s="34"/>
      <c r="L96" s="38"/>
      <c r="M96" s="207"/>
      <c r="N96" s="74"/>
      <c r="O96" s="74"/>
      <c r="P96" s="74"/>
      <c r="Q96" s="74"/>
      <c r="R96" s="74"/>
      <c r="S96" s="74"/>
      <c r="T96" s="75"/>
      <c r="AT96" s="12" t="s">
        <v>112</v>
      </c>
      <c r="AU96" s="12" t="s">
        <v>78</v>
      </c>
    </row>
    <row r="97" s="1" customFormat="1">
      <c r="B97" s="33"/>
      <c r="C97" s="34"/>
      <c r="D97" s="205" t="s">
        <v>119</v>
      </c>
      <c r="E97" s="34"/>
      <c r="F97" s="208" t="s">
        <v>120</v>
      </c>
      <c r="G97" s="34"/>
      <c r="H97" s="34"/>
      <c r="I97" s="120"/>
      <c r="J97" s="34"/>
      <c r="K97" s="34"/>
      <c r="L97" s="38"/>
      <c r="M97" s="207"/>
      <c r="N97" s="74"/>
      <c r="O97" s="74"/>
      <c r="P97" s="74"/>
      <c r="Q97" s="74"/>
      <c r="R97" s="74"/>
      <c r="S97" s="74"/>
      <c r="T97" s="75"/>
      <c r="AT97" s="12" t="s">
        <v>119</v>
      </c>
      <c r="AU97" s="12" t="s">
        <v>78</v>
      </c>
    </row>
    <row r="98" s="1" customFormat="1" ht="22.5" customHeight="1">
      <c r="B98" s="33"/>
      <c r="C98" s="193" t="s">
        <v>144</v>
      </c>
      <c r="D98" s="193" t="s">
        <v>105</v>
      </c>
      <c r="E98" s="194" t="s">
        <v>145</v>
      </c>
      <c r="F98" s="195" t="s">
        <v>146</v>
      </c>
      <c r="G98" s="196" t="s">
        <v>116</v>
      </c>
      <c r="H98" s="197">
        <v>1</v>
      </c>
      <c r="I98" s="198"/>
      <c r="J98" s="199">
        <f>ROUND(I98*H98,2)</f>
        <v>0</v>
      </c>
      <c r="K98" s="195" t="s">
        <v>109</v>
      </c>
      <c r="L98" s="38"/>
      <c r="M98" s="200" t="s">
        <v>1</v>
      </c>
      <c r="N98" s="201" t="s">
        <v>42</v>
      </c>
      <c r="O98" s="74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12" t="s">
        <v>110</v>
      </c>
      <c r="AT98" s="12" t="s">
        <v>105</v>
      </c>
      <c r="AU98" s="12" t="s">
        <v>78</v>
      </c>
      <c r="AY98" s="12" t="s">
        <v>102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2" t="s">
        <v>76</v>
      </c>
      <c r="BK98" s="204">
        <f>ROUND(I98*H98,2)</f>
        <v>0</v>
      </c>
      <c r="BL98" s="12" t="s">
        <v>110</v>
      </c>
      <c r="BM98" s="12" t="s">
        <v>147</v>
      </c>
    </row>
    <row r="99" s="1" customFormat="1">
      <c r="B99" s="33"/>
      <c r="C99" s="34"/>
      <c r="D99" s="205" t="s">
        <v>112</v>
      </c>
      <c r="E99" s="34"/>
      <c r="F99" s="206" t="s">
        <v>148</v>
      </c>
      <c r="G99" s="34"/>
      <c r="H99" s="34"/>
      <c r="I99" s="120"/>
      <c r="J99" s="34"/>
      <c r="K99" s="34"/>
      <c r="L99" s="38"/>
      <c r="M99" s="207"/>
      <c r="N99" s="74"/>
      <c r="O99" s="74"/>
      <c r="P99" s="74"/>
      <c r="Q99" s="74"/>
      <c r="R99" s="74"/>
      <c r="S99" s="74"/>
      <c r="T99" s="75"/>
      <c r="AT99" s="12" t="s">
        <v>112</v>
      </c>
      <c r="AU99" s="12" t="s">
        <v>78</v>
      </c>
    </row>
    <row r="100" s="1" customFormat="1">
      <c r="B100" s="33"/>
      <c r="C100" s="34"/>
      <c r="D100" s="205" t="s">
        <v>119</v>
      </c>
      <c r="E100" s="34"/>
      <c r="F100" s="208" t="s">
        <v>120</v>
      </c>
      <c r="G100" s="34"/>
      <c r="H100" s="34"/>
      <c r="I100" s="120"/>
      <c r="J100" s="34"/>
      <c r="K100" s="34"/>
      <c r="L100" s="38"/>
      <c r="M100" s="207"/>
      <c r="N100" s="74"/>
      <c r="O100" s="74"/>
      <c r="P100" s="74"/>
      <c r="Q100" s="74"/>
      <c r="R100" s="74"/>
      <c r="S100" s="74"/>
      <c r="T100" s="75"/>
      <c r="AT100" s="12" t="s">
        <v>119</v>
      </c>
      <c r="AU100" s="12" t="s">
        <v>78</v>
      </c>
    </row>
    <row r="101" s="1" customFormat="1" ht="22.5" customHeight="1">
      <c r="B101" s="33"/>
      <c r="C101" s="193" t="s">
        <v>149</v>
      </c>
      <c r="D101" s="193" t="s">
        <v>105</v>
      </c>
      <c r="E101" s="194" t="s">
        <v>150</v>
      </c>
      <c r="F101" s="195" t="s">
        <v>151</v>
      </c>
      <c r="G101" s="196" t="s">
        <v>116</v>
      </c>
      <c r="H101" s="197">
        <v>1</v>
      </c>
      <c r="I101" s="198"/>
      <c r="J101" s="199">
        <f>ROUND(I101*H101,2)</f>
        <v>0</v>
      </c>
      <c r="K101" s="195" t="s">
        <v>109</v>
      </c>
      <c r="L101" s="38"/>
      <c r="M101" s="200" t="s">
        <v>1</v>
      </c>
      <c r="N101" s="201" t="s">
        <v>42</v>
      </c>
      <c r="O101" s="74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12" t="s">
        <v>110</v>
      </c>
      <c r="AT101" s="12" t="s">
        <v>105</v>
      </c>
      <c r="AU101" s="12" t="s">
        <v>78</v>
      </c>
      <c r="AY101" s="12" t="s">
        <v>102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2" t="s">
        <v>76</v>
      </c>
      <c r="BK101" s="204">
        <f>ROUND(I101*H101,2)</f>
        <v>0</v>
      </c>
      <c r="BL101" s="12" t="s">
        <v>110</v>
      </c>
      <c r="BM101" s="12" t="s">
        <v>152</v>
      </c>
    </row>
    <row r="102" s="1" customFormat="1">
      <c r="B102" s="33"/>
      <c r="C102" s="34"/>
      <c r="D102" s="205" t="s">
        <v>112</v>
      </c>
      <c r="E102" s="34"/>
      <c r="F102" s="206" t="s">
        <v>153</v>
      </c>
      <c r="G102" s="34"/>
      <c r="H102" s="34"/>
      <c r="I102" s="120"/>
      <c r="J102" s="34"/>
      <c r="K102" s="34"/>
      <c r="L102" s="38"/>
      <c r="M102" s="207"/>
      <c r="N102" s="74"/>
      <c r="O102" s="74"/>
      <c r="P102" s="74"/>
      <c r="Q102" s="74"/>
      <c r="R102" s="74"/>
      <c r="S102" s="74"/>
      <c r="T102" s="75"/>
      <c r="AT102" s="12" t="s">
        <v>112</v>
      </c>
      <c r="AU102" s="12" t="s">
        <v>78</v>
      </c>
    </row>
    <row r="103" s="1" customFormat="1">
      <c r="B103" s="33"/>
      <c r="C103" s="34"/>
      <c r="D103" s="205" t="s">
        <v>119</v>
      </c>
      <c r="E103" s="34"/>
      <c r="F103" s="208" t="s">
        <v>120</v>
      </c>
      <c r="G103" s="34"/>
      <c r="H103" s="34"/>
      <c r="I103" s="120"/>
      <c r="J103" s="34"/>
      <c r="K103" s="34"/>
      <c r="L103" s="38"/>
      <c r="M103" s="207"/>
      <c r="N103" s="74"/>
      <c r="O103" s="74"/>
      <c r="P103" s="74"/>
      <c r="Q103" s="74"/>
      <c r="R103" s="74"/>
      <c r="S103" s="74"/>
      <c r="T103" s="75"/>
      <c r="AT103" s="12" t="s">
        <v>119</v>
      </c>
      <c r="AU103" s="12" t="s">
        <v>78</v>
      </c>
    </row>
    <row r="104" s="1" customFormat="1" ht="22.5" customHeight="1">
      <c r="B104" s="33"/>
      <c r="C104" s="193" t="s">
        <v>154</v>
      </c>
      <c r="D104" s="193" t="s">
        <v>105</v>
      </c>
      <c r="E104" s="194" t="s">
        <v>155</v>
      </c>
      <c r="F104" s="195" t="s">
        <v>156</v>
      </c>
      <c r="G104" s="196" t="s">
        <v>116</v>
      </c>
      <c r="H104" s="197">
        <v>1</v>
      </c>
      <c r="I104" s="198"/>
      <c r="J104" s="199">
        <f>ROUND(I104*H104,2)</f>
        <v>0</v>
      </c>
      <c r="K104" s="195" t="s">
        <v>109</v>
      </c>
      <c r="L104" s="38"/>
      <c r="M104" s="200" t="s">
        <v>1</v>
      </c>
      <c r="N104" s="201" t="s">
        <v>42</v>
      </c>
      <c r="O104" s="74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12" t="s">
        <v>110</v>
      </c>
      <c r="AT104" s="12" t="s">
        <v>105</v>
      </c>
      <c r="AU104" s="12" t="s">
        <v>78</v>
      </c>
      <c r="AY104" s="12" t="s">
        <v>102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2" t="s">
        <v>76</v>
      </c>
      <c r="BK104" s="204">
        <f>ROUND(I104*H104,2)</f>
        <v>0</v>
      </c>
      <c r="BL104" s="12" t="s">
        <v>110</v>
      </c>
      <c r="BM104" s="12" t="s">
        <v>157</v>
      </c>
    </row>
    <row r="105" s="1" customFormat="1">
      <c r="B105" s="33"/>
      <c r="C105" s="34"/>
      <c r="D105" s="205" t="s">
        <v>112</v>
      </c>
      <c r="E105" s="34"/>
      <c r="F105" s="206" t="s">
        <v>158</v>
      </c>
      <c r="G105" s="34"/>
      <c r="H105" s="34"/>
      <c r="I105" s="120"/>
      <c r="J105" s="34"/>
      <c r="K105" s="34"/>
      <c r="L105" s="38"/>
      <c r="M105" s="207"/>
      <c r="N105" s="74"/>
      <c r="O105" s="74"/>
      <c r="P105" s="74"/>
      <c r="Q105" s="74"/>
      <c r="R105" s="74"/>
      <c r="S105" s="74"/>
      <c r="T105" s="75"/>
      <c r="AT105" s="12" t="s">
        <v>112</v>
      </c>
      <c r="AU105" s="12" t="s">
        <v>78</v>
      </c>
    </row>
    <row r="106" s="1" customFormat="1">
      <c r="B106" s="33"/>
      <c r="C106" s="34"/>
      <c r="D106" s="205" t="s">
        <v>119</v>
      </c>
      <c r="E106" s="34"/>
      <c r="F106" s="208" t="s">
        <v>120</v>
      </c>
      <c r="G106" s="34"/>
      <c r="H106" s="34"/>
      <c r="I106" s="120"/>
      <c r="J106" s="34"/>
      <c r="K106" s="34"/>
      <c r="L106" s="38"/>
      <c r="M106" s="207"/>
      <c r="N106" s="74"/>
      <c r="O106" s="74"/>
      <c r="P106" s="74"/>
      <c r="Q106" s="74"/>
      <c r="R106" s="74"/>
      <c r="S106" s="74"/>
      <c r="T106" s="75"/>
      <c r="AT106" s="12" t="s">
        <v>119</v>
      </c>
      <c r="AU106" s="12" t="s">
        <v>78</v>
      </c>
    </row>
    <row r="107" s="1" customFormat="1" ht="22.5" customHeight="1">
      <c r="B107" s="33"/>
      <c r="C107" s="193" t="s">
        <v>159</v>
      </c>
      <c r="D107" s="193" t="s">
        <v>105</v>
      </c>
      <c r="E107" s="194" t="s">
        <v>160</v>
      </c>
      <c r="F107" s="195" t="s">
        <v>161</v>
      </c>
      <c r="G107" s="196" t="s">
        <v>116</v>
      </c>
      <c r="H107" s="197">
        <v>1</v>
      </c>
      <c r="I107" s="198"/>
      <c r="J107" s="199">
        <f>ROUND(I107*H107,2)</f>
        <v>0</v>
      </c>
      <c r="K107" s="195" t="s">
        <v>109</v>
      </c>
      <c r="L107" s="38"/>
      <c r="M107" s="200" t="s">
        <v>1</v>
      </c>
      <c r="N107" s="201" t="s">
        <v>42</v>
      </c>
      <c r="O107" s="74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12" t="s">
        <v>110</v>
      </c>
      <c r="AT107" s="12" t="s">
        <v>105</v>
      </c>
      <c r="AU107" s="12" t="s">
        <v>78</v>
      </c>
      <c r="AY107" s="12" t="s">
        <v>102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12" t="s">
        <v>76</v>
      </c>
      <c r="BK107" s="204">
        <f>ROUND(I107*H107,2)</f>
        <v>0</v>
      </c>
      <c r="BL107" s="12" t="s">
        <v>110</v>
      </c>
      <c r="BM107" s="12" t="s">
        <v>162</v>
      </c>
    </row>
    <row r="108" s="1" customFormat="1">
      <c r="B108" s="33"/>
      <c r="C108" s="34"/>
      <c r="D108" s="205" t="s">
        <v>112</v>
      </c>
      <c r="E108" s="34"/>
      <c r="F108" s="206" t="s">
        <v>163</v>
      </c>
      <c r="G108" s="34"/>
      <c r="H108" s="34"/>
      <c r="I108" s="120"/>
      <c r="J108" s="34"/>
      <c r="K108" s="34"/>
      <c r="L108" s="38"/>
      <c r="M108" s="207"/>
      <c r="N108" s="74"/>
      <c r="O108" s="74"/>
      <c r="P108" s="74"/>
      <c r="Q108" s="74"/>
      <c r="R108" s="74"/>
      <c r="S108" s="74"/>
      <c r="T108" s="75"/>
      <c r="AT108" s="12" t="s">
        <v>112</v>
      </c>
      <c r="AU108" s="12" t="s">
        <v>78</v>
      </c>
    </row>
    <row r="109" s="1" customFormat="1">
      <c r="B109" s="33"/>
      <c r="C109" s="34"/>
      <c r="D109" s="205" t="s">
        <v>119</v>
      </c>
      <c r="E109" s="34"/>
      <c r="F109" s="208" t="s">
        <v>120</v>
      </c>
      <c r="G109" s="34"/>
      <c r="H109" s="34"/>
      <c r="I109" s="120"/>
      <c r="J109" s="34"/>
      <c r="K109" s="34"/>
      <c r="L109" s="38"/>
      <c r="M109" s="207"/>
      <c r="N109" s="74"/>
      <c r="O109" s="74"/>
      <c r="P109" s="74"/>
      <c r="Q109" s="74"/>
      <c r="R109" s="74"/>
      <c r="S109" s="74"/>
      <c r="T109" s="75"/>
      <c r="AT109" s="12" t="s">
        <v>119</v>
      </c>
      <c r="AU109" s="12" t="s">
        <v>78</v>
      </c>
    </row>
    <row r="110" s="1" customFormat="1" ht="22.5" customHeight="1">
      <c r="B110" s="33"/>
      <c r="C110" s="193" t="s">
        <v>164</v>
      </c>
      <c r="D110" s="193" t="s">
        <v>105</v>
      </c>
      <c r="E110" s="194" t="s">
        <v>165</v>
      </c>
      <c r="F110" s="195" t="s">
        <v>166</v>
      </c>
      <c r="G110" s="196" t="s">
        <v>116</v>
      </c>
      <c r="H110" s="197">
        <v>1</v>
      </c>
      <c r="I110" s="198"/>
      <c r="J110" s="199">
        <f>ROUND(I110*H110,2)</f>
        <v>0</v>
      </c>
      <c r="K110" s="195" t="s">
        <v>109</v>
      </c>
      <c r="L110" s="38"/>
      <c r="M110" s="200" t="s">
        <v>1</v>
      </c>
      <c r="N110" s="201" t="s">
        <v>42</v>
      </c>
      <c r="O110" s="74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12" t="s">
        <v>110</v>
      </c>
      <c r="AT110" s="12" t="s">
        <v>105</v>
      </c>
      <c r="AU110" s="12" t="s">
        <v>78</v>
      </c>
      <c r="AY110" s="12" t="s">
        <v>102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2" t="s">
        <v>76</v>
      </c>
      <c r="BK110" s="204">
        <f>ROUND(I110*H110,2)</f>
        <v>0</v>
      </c>
      <c r="BL110" s="12" t="s">
        <v>110</v>
      </c>
      <c r="BM110" s="12" t="s">
        <v>167</v>
      </c>
    </row>
    <row r="111" s="1" customFormat="1">
      <c r="B111" s="33"/>
      <c r="C111" s="34"/>
      <c r="D111" s="205" t="s">
        <v>112</v>
      </c>
      <c r="E111" s="34"/>
      <c r="F111" s="206" t="s">
        <v>168</v>
      </c>
      <c r="G111" s="34"/>
      <c r="H111" s="34"/>
      <c r="I111" s="120"/>
      <c r="J111" s="34"/>
      <c r="K111" s="34"/>
      <c r="L111" s="38"/>
      <c r="M111" s="207"/>
      <c r="N111" s="74"/>
      <c r="O111" s="74"/>
      <c r="P111" s="74"/>
      <c r="Q111" s="74"/>
      <c r="R111" s="74"/>
      <c r="S111" s="74"/>
      <c r="T111" s="75"/>
      <c r="AT111" s="12" t="s">
        <v>112</v>
      </c>
      <c r="AU111" s="12" t="s">
        <v>78</v>
      </c>
    </row>
    <row r="112" s="1" customFormat="1">
      <c r="B112" s="33"/>
      <c r="C112" s="34"/>
      <c r="D112" s="205" t="s">
        <v>119</v>
      </c>
      <c r="E112" s="34"/>
      <c r="F112" s="208" t="s">
        <v>120</v>
      </c>
      <c r="G112" s="34"/>
      <c r="H112" s="34"/>
      <c r="I112" s="120"/>
      <c r="J112" s="34"/>
      <c r="K112" s="34"/>
      <c r="L112" s="38"/>
      <c r="M112" s="207"/>
      <c r="N112" s="74"/>
      <c r="O112" s="74"/>
      <c r="P112" s="74"/>
      <c r="Q112" s="74"/>
      <c r="R112" s="74"/>
      <c r="S112" s="74"/>
      <c r="T112" s="75"/>
      <c r="AT112" s="12" t="s">
        <v>119</v>
      </c>
      <c r="AU112" s="12" t="s">
        <v>78</v>
      </c>
    </row>
    <row r="113" s="1" customFormat="1" ht="22.5" customHeight="1">
      <c r="B113" s="33"/>
      <c r="C113" s="193" t="s">
        <v>169</v>
      </c>
      <c r="D113" s="193" t="s">
        <v>105</v>
      </c>
      <c r="E113" s="194" t="s">
        <v>170</v>
      </c>
      <c r="F113" s="195" t="s">
        <v>171</v>
      </c>
      <c r="G113" s="196" t="s">
        <v>116</v>
      </c>
      <c r="H113" s="197">
        <v>1</v>
      </c>
      <c r="I113" s="198"/>
      <c r="J113" s="199">
        <f>ROUND(I113*H113,2)</f>
        <v>0</v>
      </c>
      <c r="K113" s="195" t="s">
        <v>109</v>
      </c>
      <c r="L113" s="38"/>
      <c r="M113" s="200" t="s">
        <v>1</v>
      </c>
      <c r="N113" s="201" t="s">
        <v>42</v>
      </c>
      <c r="O113" s="74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12" t="s">
        <v>110</v>
      </c>
      <c r="AT113" s="12" t="s">
        <v>105</v>
      </c>
      <c r="AU113" s="12" t="s">
        <v>78</v>
      </c>
      <c r="AY113" s="12" t="s">
        <v>102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2" t="s">
        <v>76</v>
      </c>
      <c r="BK113" s="204">
        <f>ROUND(I113*H113,2)</f>
        <v>0</v>
      </c>
      <c r="BL113" s="12" t="s">
        <v>110</v>
      </c>
      <c r="BM113" s="12" t="s">
        <v>172</v>
      </c>
    </row>
    <row r="114" s="1" customFormat="1">
      <c r="B114" s="33"/>
      <c r="C114" s="34"/>
      <c r="D114" s="205" t="s">
        <v>112</v>
      </c>
      <c r="E114" s="34"/>
      <c r="F114" s="206" t="s">
        <v>173</v>
      </c>
      <c r="G114" s="34"/>
      <c r="H114" s="34"/>
      <c r="I114" s="120"/>
      <c r="J114" s="34"/>
      <c r="K114" s="34"/>
      <c r="L114" s="38"/>
      <c r="M114" s="207"/>
      <c r="N114" s="74"/>
      <c r="O114" s="74"/>
      <c r="P114" s="74"/>
      <c r="Q114" s="74"/>
      <c r="R114" s="74"/>
      <c r="S114" s="74"/>
      <c r="T114" s="75"/>
      <c r="AT114" s="12" t="s">
        <v>112</v>
      </c>
      <c r="AU114" s="12" t="s">
        <v>78</v>
      </c>
    </row>
    <row r="115" s="1" customFormat="1">
      <c r="B115" s="33"/>
      <c r="C115" s="34"/>
      <c r="D115" s="205" t="s">
        <v>119</v>
      </c>
      <c r="E115" s="34"/>
      <c r="F115" s="208" t="s">
        <v>120</v>
      </c>
      <c r="G115" s="34"/>
      <c r="H115" s="34"/>
      <c r="I115" s="120"/>
      <c r="J115" s="34"/>
      <c r="K115" s="34"/>
      <c r="L115" s="38"/>
      <c r="M115" s="207"/>
      <c r="N115" s="74"/>
      <c r="O115" s="74"/>
      <c r="P115" s="74"/>
      <c r="Q115" s="74"/>
      <c r="R115" s="74"/>
      <c r="S115" s="74"/>
      <c r="T115" s="75"/>
      <c r="AT115" s="12" t="s">
        <v>119</v>
      </c>
      <c r="AU115" s="12" t="s">
        <v>78</v>
      </c>
    </row>
    <row r="116" s="1" customFormat="1" ht="22.5" customHeight="1">
      <c r="B116" s="33"/>
      <c r="C116" s="193" t="s">
        <v>174</v>
      </c>
      <c r="D116" s="193" t="s">
        <v>105</v>
      </c>
      <c r="E116" s="194" t="s">
        <v>175</v>
      </c>
      <c r="F116" s="195" t="s">
        <v>176</v>
      </c>
      <c r="G116" s="196" t="s">
        <v>116</v>
      </c>
      <c r="H116" s="197">
        <v>1</v>
      </c>
      <c r="I116" s="198"/>
      <c r="J116" s="199">
        <f>ROUND(I116*H116,2)</f>
        <v>0</v>
      </c>
      <c r="K116" s="195" t="s">
        <v>109</v>
      </c>
      <c r="L116" s="38"/>
      <c r="M116" s="200" t="s">
        <v>1</v>
      </c>
      <c r="N116" s="201" t="s">
        <v>42</v>
      </c>
      <c r="O116" s="74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12" t="s">
        <v>110</v>
      </c>
      <c r="AT116" s="12" t="s">
        <v>105</v>
      </c>
      <c r="AU116" s="12" t="s">
        <v>78</v>
      </c>
      <c r="AY116" s="12" t="s">
        <v>102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12" t="s">
        <v>76</v>
      </c>
      <c r="BK116" s="204">
        <f>ROUND(I116*H116,2)</f>
        <v>0</v>
      </c>
      <c r="BL116" s="12" t="s">
        <v>110</v>
      </c>
      <c r="BM116" s="12" t="s">
        <v>177</v>
      </c>
    </row>
    <row r="117" s="1" customFormat="1">
      <c r="B117" s="33"/>
      <c r="C117" s="34"/>
      <c r="D117" s="205" t="s">
        <v>112</v>
      </c>
      <c r="E117" s="34"/>
      <c r="F117" s="206" t="s">
        <v>178</v>
      </c>
      <c r="G117" s="34"/>
      <c r="H117" s="34"/>
      <c r="I117" s="120"/>
      <c r="J117" s="34"/>
      <c r="K117" s="34"/>
      <c r="L117" s="38"/>
      <c r="M117" s="207"/>
      <c r="N117" s="74"/>
      <c r="O117" s="74"/>
      <c r="P117" s="74"/>
      <c r="Q117" s="74"/>
      <c r="R117" s="74"/>
      <c r="S117" s="74"/>
      <c r="T117" s="75"/>
      <c r="AT117" s="12" t="s">
        <v>112</v>
      </c>
      <c r="AU117" s="12" t="s">
        <v>78</v>
      </c>
    </row>
    <row r="118" s="1" customFormat="1">
      <c r="B118" s="33"/>
      <c r="C118" s="34"/>
      <c r="D118" s="205" t="s">
        <v>119</v>
      </c>
      <c r="E118" s="34"/>
      <c r="F118" s="208" t="s">
        <v>120</v>
      </c>
      <c r="G118" s="34"/>
      <c r="H118" s="34"/>
      <c r="I118" s="120"/>
      <c r="J118" s="34"/>
      <c r="K118" s="34"/>
      <c r="L118" s="38"/>
      <c r="M118" s="207"/>
      <c r="N118" s="74"/>
      <c r="O118" s="74"/>
      <c r="P118" s="74"/>
      <c r="Q118" s="74"/>
      <c r="R118" s="74"/>
      <c r="S118" s="74"/>
      <c r="T118" s="75"/>
      <c r="AT118" s="12" t="s">
        <v>119</v>
      </c>
      <c r="AU118" s="12" t="s">
        <v>78</v>
      </c>
    </row>
    <row r="119" s="1" customFormat="1" ht="22.5" customHeight="1">
      <c r="B119" s="33"/>
      <c r="C119" s="193" t="s">
        <v>8</v>
      </c>
      <c r="D119" s="193" t="s">
        <v>105</v>
      </c>
      <c r="E119" s="194" t="s">
        <v>179</v>
      </c>
      <c r="F119" s="195" t="s">
        <v>180</v>
      </c>
      <c r="G119" s="196" t="s">
        <v>108</v>
      </c>
      <c r="H119" s="197">
        <v>1</v>
      </c>
      <c r="I119" s="198"/>
      <c r="J119" s="199">
        <f>ROUND(I119*H119,2)</f>
        <v>0</v>
      </c>
      <c r="K119" s="195" t="s">
        <v>109</v>
      </c>
      <c r="L119" s="38"/>
      <c r="M119" s="200" t="s">
        <v>1</v>
      </c>
      <c r="N119" s="201" t="s">
        <v>42</v>
      </c>
      <c r="O119" s="74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12" t="s">
        <v>110</v>
      </c>
      <c r="AT119" s="12" t="s">
        <v>105</v>
      </c>
      <c r="AU119" s="12" t="s">
        <v>78</v>
      </c>
      <c r="AY119" s="12" t="s">
        <v>102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12" t="s">
        <v>76</v>
      </c>
      <c r="BK119" s="204">
        <f>ROUND(I119*H119,2)</f>
        <v>0</v>
      </c>
      <c r="BL119" s="12" t="s">
        <v>110</v>
      </c>
      <c r="BM119" s="12" t="s">
        <v>181</v>
      </c>
    </row>
    <row r="120" s="1" customFormat="1">
      <c r="B120" s="33"/>
      <c r="C120" s="34"/>
      <c r="D120" s="205" t="s">
        <v>112</v>
      </c>
      <c r="E120" s="34"/>
      <c r="F120" s="206" t="s">
        <v>182</v>
      </c>
      <c r="G120" s="34"/>
      <c r="H120" s="34"/>
      <c r="I120" s="120"/>
      <c r="J120" s="34"/>
      <c r="K120" s="34"/>
      <c r="L120" s="38"/>
      <c r="M120" s="207"/>
      <c r="N120" s="74"/>
      <c r="O120" s="74"/>
      <c r="P120" s="74"/>
      <c r="Q120" s="74"/>
      <c r="R120" s="74"/>
      <c r="S120" s="74"/>
      <c r="T120" s="75"/>
      <c r="AT120" s="12" t="s">
        <v>112</v>
      </c>
      <c r="AU120" s="12" t="s">
        <v>78</v>
      </c>
    </row>
    <row r="121" s="1" customFormat="1">
      <c r="B121" s="33"/>
      <c r="C121" s="34"/>
      <c r="D121" s="205" t="s">
        <v>119</v>
      </c>
      <c r="E121" s="34"/>
      <c r="F121" s="208" t="s">
        <v>183</v>
      </c>
      <c r="G121" s="34"/>
      <c r="H121" s="34"/>
      <c r="I121" s="120"/>
      <c r="J121" s="34"/>
      <c r="K121" s="34"/>
      <c r="L121" s="38"/>
      <c r="M121" s="207"/>
      <c r="N121" s="74"/>
      <c r="O121" s="74"/>
      <c r="P121" s="74"/>
      <c r="Q121" s="74"/>
      <c r="R121" s="74"/>
      <c r="S121" s="74"/>
      <c r="T121" s="75"/>
      <c r="AT121" s="12" t="s">
        <v>119</v>
      </c>
      <c r="AU121" s="12" t="s">
        <v>78</v>
      </c>
    </row>
    <row r="122" s="1" customFormat="1" ht="22.5" customHeight="1">
      <c r="B122" s="33"/>
      <c r="C122" s="193" t="s">
        <v>184</v>
      </c>
      <c r="D122" s="193" t="s">
        <v>105</v>
      </c>
      <c r="E122" s="194" t="s">
        <v>185</v>
      </c>
      <c r="F122" s="195" t="s">
        <v>186</v>
      </c>
      <c r="G122" s="196" t="s">
        <v>108</v>
      </c>
      <c r="H122" s="197">
        <v>1</v>
      </c>
      <c r="I122" s="198"/>
      <c r="J122" s="199">
        <f>ROUND(I122*H122,2)</f>
        <v>0</v>
      </c>
      <c r="K122" s="195" t="s">
        <v>109</v>
      </c>
      <c r="L122" s="38"/>
      <c r="M122" s="200" t="s">
        <v>1</v>
      </c>
      <c r="N122" s="201" t="s">
        <v>42</v>
      </c>
      <c r="O122" s="74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AR122" s="12" t="s">
        <v>110</v>
      </c>
      <c r="AT122" s="12" t="s">
        <v>105</v>
      </c>
      <c r="AU122" s="12" t="s">
        <v>78</v>
      </c>
      <c r="AY122" s="12" t="s">
        <v>102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2" t="s">
        <v>76</v>
      </c>
      <c r="BK122" s="204">
        <f>ROUND(I122*H122,2)</f>
        <v>0</v>
      </c>
      <c r="BL122" s="12" t="s">
        <v>110</v>
      </c>
      <c r="BM122" s="12" t="s">
        <v>187</v>
      </c>
    </row>
    <row r="123" s="1" customFormat="1">
      <c r="B123" s="33"/>
      <c r="C123" s="34"/>
      <c r="D123" s="205" t="s">
        <v>112</v>
      </c>
      <c r="E123" s="34"/>
      <c r="F123" s="206" t="s">
        <v>188</v>
      </c>
      <c r="G123" s="34"/>
      <c r="H123" s="34"/>
      <c r="I123" s="120"/>
      <c r="J123" s="34"/>
      <c r="K123" s="34"/>
      <c r="L123" s="38"/>
      <c r="M123" s="207"/>
      <c r="N123" s="74"/>
      <c r="O123" s="74"/>
      <c r="P123" s="74"/>
      <c r="Q123" s="74"/>
      <c r="R123" s="74"/>
      <c r="S123" s="74"/>
      <c r="T123" s="75"/>
      <c r="AT123" s="12" t="s">
        <v>112</v>
      </c>
      <c r="AU123" s="12" t="s">
        <v>78</v>
      </c>
    </row>
    <row r="124" s="1" customFormat="1">
      <c r="B124" s="33"/>
      <c r="C124" s="34"/>
      <c r="D124" s="205" t="s">
        <v>119</v>
      </c>
      <c r="E124" s="34"/>
      <c r="F124" s="208" t="s">
        <v>183</v>
      </c>
      <c r="G124" s="34"/>
      <c r="H124" s="34"/>
      <c r="I124" s="120"/>
      <c r="J124" s="34"/>
      <c r="K124" s="34"/>
      <c r="L124" s="38"/>
      <c r="M124" s="207"/>
      <c r="N124" s="74"/>
      <c r="O124" s="74"/>
      <c r="P124" s="74"/>
      <c r="Q124" s="74"/>
      <c r="R124" s="74"/>
      <c r="S124" s="74"/>
      <c r="T124" s="75"/>
      <c r="AT124" s="12" t="s">
        <v>119</v>
      </c>
      <c r="AU124" s="12" t="s">
        <v>78</v>
      </c>
    </row>
    <row r="125" s="1" customFormat="1" ht="22.5" customHeight="1">
      <c r="B125" s="33"/>
      <c r="C125" s="193" t="s">
        <v>189</v>
      </c>
      <c r="D125" s="193" t="s">
        <v>105</v>
      </c>
      <c r="E125" s="194" t="s">
        <v>190</v>
      </c>
      <c r="F125" s="195" t="s">
        <v>191</v>
      </c>
      <c r="G125" s="196" t="s">
        <v>108</v>
      </c>
      <c r="H125" s="197">
        <v>1</v>
      </c>
      <c r="I125" s="198"/>
      <c r="J125" s="199">
        <f>ROUND(I125*H125,2)</f>
        <v>0</v>
      </c>
      <c r="K125" s="195" t="s">
        <v>109</v>
      </c>
      <c r="L125" s="38"/>
      <c r="M125" s="200" t="s">
        <v>1</v>
      </c>
      <c r="N125" s="201" t="s">
        <v>42</v>
      </c>
      <c r="O125" s="74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AR125" s="12" t="s">
        <v>110</v>
      </c>
      <c r="AT125" s="12" t="s">
        <v>105</v>
      </c>
      <c r="AU125" s="12" t="s">
        <v>78</v>
      </c>
      <c r="AY125" s="12" t="s">
        <v>102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2" t="s">
        <v>76</v>
      </c>
      <c r="BK125" s="204">
        <f>ROUND(I125*H125,2)</f>
        <v>0</v>
      </c>
      <c r="BL125" s="12" t="s">
        <v>110</v>
      </c>
      <c r="BM125" s="12" t="s">
        <v>192</v>
      </c>
    </row>
    <row r="126" s="1" customFormat="1">
      <c r="B126" s="33"/>
      <c r="C126" s="34"/>
      <c r="D126" s="205" t="s">
        <v>112</v>
      </c>
      <c r="E126" s="34"/>
      <c r="F126" s="206" t="s">
        <v>193</v>
      </c>
      <c r="G126" s="34"/>
      <c r="H126" s="34"/>
      <c r="I126" s="120"/>
      <c r="J126" s="34"/>
      <c r="K126" s="34"/>
      <c r="L126" s="38"/>
      <c r="M126" s="207"/>
      <c r="N126" s="74"/>
      <c r="O126" s="74"/>
      <c r="P126" s="74"/>
      <c r="Q126" s="74"/>
      <c r="R126" s="74"/>
      <c r="S126" s="74"/>
      <c r="T126" s="75"/>
      <c r="AT126" s="12" t="s">
        <v>112</v>
      </c>
      <c r="AU126" s="12" t="s">
        <v>78</v>
      </c>
    </row>
    <row r="127" s="1" customFormat="1">
      <c r="B127" s="33"/>
      <c r="C127" s="34"/>
      <c r="D127" s="205" t="s">
        <v>119</v>
      </c>
      <c r="E127" s="34"/>
      <c r="F127" s="208" t="s">
        <v>183</v>
      </c>
      <c r="G127" s="34"/>
      <c r="H127" s="34"/>
      <c r="I127" s="120"/>
      <c r="J127" s="34"/>
      <c r="K127" s="34"/>
      <c r="L127" s="38"/>
      <c r="M127" s="207"/>
      <c r="N127" s="74"/>
      <c r="O127" s="74"/>
      <c r="P127" s="74"/>
      <c r="Q127" s="74"/>
      <c r="R127" s="74"/>
      <c r="S127" s="74"/>
      <c r="T127" s="75"/>
      <c r="AT127" s="12" t="s">
        <v>119</v>
      </c>
      <c r="AU127" s="12" t="s">
        <v>78</v>
      </c>
    </row>
    <row r="128" s="1" customFormat="1" ht="22.5" customHeight="1">
      <c r="B128" s="33"/>
      <c r="C128" s="193" t="s">
        <v>194</v>
      </c>
      <c r="D128" s="193" t="s">
        <v>105</v>
      </c>
      <c r="E128" s="194" t="s">
        <v>195</v>
      </c>
      <c r="F128" s="195" t="s">
        <v>196</v>
      </c>
      <c r="G128" s="196" t="s">
        <v>108</v>
      </c>
      <c r="H128" s="197">
        <v>1</v>
      </c>
      <c r="I128" s="198"/>
      <c r="J128" s="199">
        <f>ROUND(I128*H128,2)</f>
        <v>0</v>
      </c>
      <c r="K128" s="195" t="s">
        <v>109</v>
      </c>
      <c r="L128" s="38"/>
      <c r="M128" s="200" t="s">
        <v>1</v>
      </c>
      <c r="N128" s="201" t="s">
        <v>42</v>
      </c>
      <c r="O128" s="74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AR128" s="12" t="s">
        <v>110</v>
      </c>
      <c r="AT128" s="12" t="s">
        <v>105</v>
      </c>
      <c r="AU128" s="12" t="s">
        <v>78</v>
      </c>
      <c r="AY128" s="12" t="s">
        <v>102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2" t="s">
        <v>76</v>
      </c>
      <c r="BK128" s="204">
        <f>ROUND(I128*H128,2)</f>
        <v>0</v>
      </c>
      <c r="BL128" s="12" t="s">
        <v>110</v>
      </c>
      <c r="BM128" s="12" t="s">
        <v>197</v>
      </c>
    </row>
    <row r="129" s="1" customFormat="1">
      <c r="B129" s="33"/>
      <c r="C129" s="34"/>
      <c r="D129" s="205" t="s">
        <v>112</v>
      </c>
      <c r="E129" s="34"/>
      <c r="F129" s="206" t="s">
        <v>198</v>
      </c>
      <c r="G129" s="34"/>
      <c r="H129" s="34"/>
      <c r="I129" s="120"/>
      <c r="J129" s="34"/>
      <c r="K129" s="34"/>
      <c r="L129" s="38"/>
      <c r="M129" s="207"/>
      <c r="N129" s="74"/>
      <c r="O129" s="74"/>
      <c r="P129" s="74"/>
      <c r="Q129" s="74"/>
      <c r="R129" s="74"/>
      <c r="S129" s="74"/>
      <c r="T129" s="75"/>
      <c r="AT129" s="12" t="s">
        <v>112</v>
      </c>
      <c r="AU129" s="12" t="s">
        <v>78</v>
      </c>
    </row>
    <row r="130" s="1" customFormat="1">
      <c r="B130" s="33"/>
      <c r="C130" s="34"/>
      <c r="D130" s="205" t="s">
        <v>119</v>
      </c>
      <c r="E130" s="34"/>
      <c r="F130" s="208" t="s">
        <v>183</v>
      </c>
      <c r="G130" s="34"/>
      <c r="H130" s="34"/>
      <c r="I130" s="120"/>
      <c r="J130" s="34"/>
      <c r="K130" s="34"/>
      <c r="L130" s="38"/>
      <c r="M130" s="207"/>
      <c r="N130" s="74"/>
      <c r="O130" s="74"/>
      <c r="P130" s="74"/>
      <c r="Q130" s="74"/>
      <c r="R130" s="74"/>
      <c r="S130" s="74"/>
      <c r="T130" s="75"/>
      <c r="AT130" s="12" t="s">
        <v>119</v>
      </c>
      <c r="AU130" s="12" t="s">
        <v>78</v>
      </c>
    </row>
    <row r="131" s="1" customFormat="1" ht="22.5" customHeight="1">
      <c r="B131" s="33"/>
      <c r="C131" s="193" t="s">
        <v>199</v>
      </c>
      <c r="D131" s="193" t="s">
        <v>105</v>
      </c>
      <c r="E131" s="194" t="s">
        <v>200</v>
      </c>
      <c r="F131" s="195" t="s">
        <v>201</v>
      </c>
      <c r="G131" s="196" t="s">
        <v>108</v>
      </c>
      <c r="H131" s="197">
        <v>1</v>
      </c>
      <c r="I131" s="198"/>
      <c r="J131" s="199">
        <f>ROUND(I131*H131,2)</f>
        <v>0</v>
      </c>
      <c r="K131" s="195" t="s">
        <v>109</v>
      </c>
      <c r="L131" s="38"/>
      <c r="M131" s="200" t="s">
        <v>1</v>
      </c>
      <c r="N131" s="201" t="s">
        <v>42</v>
      </c>
      <c r="O131" s="74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AR131" s="12" t="s">
        <v>110</v>
      </c>
      <c r="AT131" s="12" t="s">
        <v>105</v>
      </c>
      <c r="AU131" s="12" t="s">
        <v>78</v>
      </c>
      <c r="AY131" s="12" t="s">
        <v>102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2" t="s">
        <v>76</v>
      </c>
      <c r="BK131" s="204">
        <f>ROUND(I131*H131,2)</f>
        <v>0</v>
      </c>
      <c r="BL131" s="12" t="s">
        <v>110</v>
      </c>
      <c r="BM131" s="12" t="s">
        <v>202</v>
      </c>
    </row>
    <row r="132" s="1" customFormat="1">
      <c r="B132" s="33"/>
      <c r="C132" s="34"/>
      <c r="D132" s="205" t="s">
        <v>112</v>
      </c>
      <c r="E132" s="34"/>
      <c r="F132" s="206" t="s">
        <v>203</v>
      </c>
      <c r="G132" s="34"/>
      <c r="H132" s="34"/>
      <c r="I132" s="120"/>
      <c r="J132" s="34"/>
      <c r="K132" s="34"/>
      <c r="L132" s="38"/>
      <c r="M132" s="207"/>
      <c r="N132" s="74"/>
      <c r="O132" s="74"/>
      <c r="P132" s="74"/>
      <c r="Q132" s="74"/>
      <c r="R132" s="74"/>
      <c r="S132" s="74"/>
      <c r="T132" s="75"/>
      <c r="AT132" s="12" t="s">
        <v>112</v>
      </c>
      <c r="AU132" s="12" t="s">
        <v>78</v>
      </c>
    </row>
    <row r="133" s="1" customFormat="1">
      <c r="B133" s="33"/>
      <c r="C133" s="34"/>
      <c r="D133" s="205" t="s">
        <v>119</v>
      </c>
      <c r="E133" s="34"/>
      <c r="F133" s="208" t="s">
        <v>183</v>
      </c>
      <c r="G133" s="34"/>
      <c r="H133" s="34"/>
      <c r="I133" s="120"/>
      <c r="J133" s="34"/>
      <c r="K133" s="34"/>
      <c r="L133" s="38"/>
      <c r="M133" s="207"/>
      <c r="N133" s="74"/>
      <c r="O133" s="74"/>
      <c r="P133" s="74"/>
      <c r="Q133" s="74"/>
      <c r="R133" s="74"/>
      <c r="S133" s="74"/>
      <c r="T133" s="75"/>
      <c r="AT133" s="12" t="s">
        <v>119</v>
      </c>
      <c r="AU133" s="12" t="s">
        <v>78</v>
      </c>
    </row>
    <row r="134" s="1" customFormat="1" ht="22.5" customHeight="1">
      <c r="B134" s="33"/>
      <c r="C134" s="193" t="s">
        <v>204</v>
      </c>
      <c r="D134" s="193" t="s">
        <v>105</v>
      </c>
      <c r="E134" s="194" t="s">
        <v>205</v>
      </c>
      <c r="F134" s="195" t="s">
        <v>206</v>
      </c>
      <c r="G134" s="196" t="s">
        <v>108</v>
      </c>
      <c r="H134" s="197">
        <v>1</v>
      </c>
      <c r="I134" s="198"/>
      <c r="J134" s="199">
        <f>ROUND(I134*H134,2)</f>
        <v>0</v>
      </c>
      <c r="K134" s="195" t="s">
        <v>109</v>
      </c>
      <c r="L134" s="38"/>
      <c r="M134" s="200" t="s">
        <v>1</v>
      </c>
      <c r="N134" s="201" t="s">
        <v>42</v>
      </c>
      <c r="O134" s="74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AR134" s="12" t="s">
        <v>110</v>
      </c>
      <c r="AT134" s="12" t="s">
        <v>105</v>
      </c>
      <c r="AU134" s="12" t="s">
        <v>78</v>
      </c>
      <c r="AY134" s="12" t="s">
        <v>102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2" t="s">
        <v>76</v>
      </c>
      <c r="BK134" s="204">
        <f>ROUND(I134*H134,2)</f>
        <v>0</v>
      </c>
      <c r="BL134" s="12" t="s">
        <v>110</v>
      </c>
      <c r="BM134" s="12" t="s">
        <v>207</v>
      </c>
    </row>
    <row r="135" s="1" customFormat="1">
      <c r="B135" s="33"/>
      <c r="C135" s="34"/>
      <c r="D135" s="205" t="s">
        <v>112</v>
      </c>
      <c r="E135" s="34"/>
      <c r="F135" s="206" t="s">
        <v>208</v>
      </c>
      <c r="G135" s="34"/>
      <c r="H135" s="34"/>
      <c r="I135" s="120"/>
      <c r="J135" s="34"/>
      <c r="K135" s="34"/>
      <c r="L135" s="38"/>
      <c r="M135" s="207"/>
      <c r="N135" s="74"/>
      <c r="O135" s="74"/>
      <c r="P135" s="74"/>
      <c r="Q135" s="74"/>
      <c r="R135" s="74"/>
      <c r="S135" s="74"/>
      <c r="T135" s="75"/>
      <c r="AT135" s="12" t="s">
        <v>112</v>
      </c>
      <c r="AU135" s="12" t="s">
        <v>78</v>
      </c>
    </row>
    <row r="136" s="1" customFormat="1">
      <c r="B136" s="33"/>
      <c r="C136" s="34"/>
      <c r="D136" s="205" t="s">
        <v>119</v>
      </c>
      <c r="E136" s="34"/>
      <c r="F136" s="208" t="s">
        <v>183</v>
      </c>
      <c r="G136" s="34"/>
      <c r="H136" s="34"/>
      <c r="I136" s="120"/>
      <c r="J136" s="34"/>
      <c r="K136" s="34"/>
      <c r="L136" s="38"/>
      <c r="M136" s="207"/>
      <c r="N136" s="74"/>
      <c r="O136" s="74"/>
      <c r="P136" s="74"/>
      <c r="Q136" s="74"/>
      <c r="R136" s="74"/>
      <c r="S136" s="74"/>
      <c r="T136" s="75"/>
      <c r="AT136" s="12" t="s">
        <v>119</v>
      </c>
      <c r="AU136" s="12" t="s">
        <v>78</v>
      </c>
    </row>
    <row r="137" s="1" customFormat="1" ht="22.5" customHeight="1">
      <c r="B137" s="33"/>
      <c r="C137" s="193" t="s">
        <v>7</v>
      </c>
      <c r="D137" s="193" t="s">
        <v>105</v>
      </c>
      <c r="E137" s="194" t="s">
        <v>209</v>
      </c>
      <c r="F137" s="195" t="s">
        <v>210</v>
      </c>
      <c r="G137" s="196" t="s">
        <v>108</v>
      </c>
      <c r="H137" s="197">
        <v>1</v>
      </c>
      <c r="I137" s="198"/>
      <c r="J137" s="199">
        <f>ROUND(I137*H137,2)</f>
        <v>0</v>
      </c>
      <c r="K137" s="195" t="s">
        <v>109</v>
      </c>
      <c r="L137" s="38"/>
      <c r="M137" s="200" t="s">
        <v>1</v>
      </c>
      <c r="N137" s="201" t="s">
        <v>42</v>
      </c>
      <c r="O137" s="74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AR137" s="12" t="s">
        <v>110</v>
      </c>
      <c r="AT137" s="12" t="s">
        <v>105</v>
      </c>
      <c r="AU137" s="12" t="s">
        <v>78</v>
      </c>
      <c r="AY137" s="12" t="s">
        <v>102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2" t="s">
        <v>76</v>
      </c>
      <c r="BK137" s="204">
        <f>ROUND(I137*H137,2)</f>
        <v>0</v>
      </c>
      <c r="BL137" s="12" t="s">
        <v>110</v>
      </c>
      <c r="BM137" s="12" t="s">
        <v>211</v>
      </c>
    </row>
    <row r="138" s="1" customFormat="1">
      <c r="B138" s="33"/>
      <c r="C138" s="34"/>
      <c r="D138" s="205" t="s">
        <v>112</v>
      </c>
      <c r="E138" s="34"/>
      <c r="F138" s="206" t="s">
        <v>212</v>
      </c>
      <c r="G138" s="34"/>
      <c r="H138" s="34"/>
      <c r="I138" s="120"/>
      <c r="J138" s="34"/>
      <c r="K138" s="34"/>
      <c r="L138" s="38"/>
      <c r="M138" s="207"/>
      <c r="N138" s="74"/>
      <c r="O138" s="74"/>
      <c r="P138" s="74"/>
      <c r="Q138" s="74"/>
      <c r="R138" s="74"/>
      <c r="S138" s="74"/>
      <c r="T138" s="75"/>
      <c r="AT138" s="12" t="s">
        <v>112</v>
      </c>
      <c r="AU138" s="12" t="s">
        <v>78</v>
      </c>
    </row>
    <row r="139" s="1" customFormat="1">
      <c r="B139" s="33"/>
      <c r="C139" s="34"/>
      <c r="D139" s="205" t="s">
        <v>119</v>
      </c>
      <c r="E139" s="34"/>
      <c r="F139" s="208" t="s">
        <v>213</v>
      </c>
      <c r="G139" s="34"/>
      <c r="H139" s="34"/>
      <c r="I139" s="120"/>
      <c r="J139" s="34"/>
      <c r="K139" s="34"/>
      <c r="L139" s="38"/>
      <c r="M139" s="207"/>
      <c r="N139" s="74"/>
      <c r="O139" s="74"/>
      <c r="P139" s="74"/>
      <c r="Q139" s="74"/>
      <c r="R139" s="74"/>
      <c r="S139" s="74"/>
      <c r="T139" s="75"/>
      <c r="AT139" s="12" t="s">
        <v>119</v>
      </c>
      <c r="AU139" s="12" t="s">
        <v>78</v>
      </c>
    </row>
    <row r="140" s="1" customFormat="1" ht="22.5" customHeight="1">
      <c r="B140" s="33"/>
      <c r="C140" s="193" t="s">
        <v>214</v>
      </c>
      <c r="D140" s="193" t="s">
        <v>105</v>
      </c>
      <c r="E140" s="194" t="s">
        <v>215</v>
      </c>
      <c r="F140" s="195" t="s">
        <v>216</v>
      </c>
      <c r="G140" s="196" t="s">
        <v>108</v>
      </c>
      <c r="H140" s="197">
        <v>1</v>
      </c>
      <c r="I140" s="198"/>
      <c r="J140" s="199">
        <f>ROUND(I140*H140,2)</f>
        <v>0</v>
      </c>
      <c r="K140" s="195" t="s">
        <v>109</v>
      </c>
      <c r="L140" s="38"/>
      <c r="M140" s="200" t="s">
        <v>1</v>
      </c>
      <c r="N140" s="201" t="s">
        <v>42</v>
      </c>
      <c r="O140" s="74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AR140" s="12" t="s">
        <v>110</v>
      </c>
      <c r="AT140" s="12" t="s">
        <v>105</v>
      </c>
      <c r="AU140" s="12" t="s">
        <v>78</v>
      </c>
      <c r="AY140" s="12" t="s">
        <v>102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2" t="s">
        <v>76</v>
      </c>
      <c r="BK140" s="204">
        <f>ROUND(I140*H140,2)</f>
        <v>0</v>
      </c>
      <c r="BL140" s="12" t="s">
        <v>110</v>
      </c>
      <c r="BM140" s="12" t="s">
        <v>217</v>
      </c>
    </row>
    <row r="141" s="1" customFormat="1">
      <c r="B141" s="33"/>
      <c r="C141" s="34"/>
      <c r="D141" s="205" t="s">
        <v>112</v>
      </c>
      <c r="E141" s="34"/>
      <c r="F141" s="206" t="s">
        <v>218</v>
      </c>
      <c r="G141" s="34"/>
      <c r="H141" s="34"/>
      <c r="I141" s="120"/>
      <c r="J141" s="34"/>
      <c r="K141" s="34"/>
      <c r="L141" s="38"/>
      <c r="M141" s="207"/>
      <c r="N141" s="74"/>
      <c r="O141" s="74"/>
      <c r="P141" s="74"/>
      <c r="Q141" s="74"/>
      <c r="R141" s="74"/>
      <c r="S141" s="74"/>
      <c r="T141" s="75"/>
      <c r="AT141" s="12" t="s">
        <v>112</v>
      </c>
      <c r="AU141" s="12" t="s">
        <v>78</v>
      </c>
    </row>
    <row r="142" s="1" customFormat="1">
      <c r="B142" s="33"/>
      <c r="C142" s="34"/>
      <c r="D142" s="205" t="s">
        <v>119</v>
      </c>
      <c r="E142" s="34"/>
      <c r="F142" s="208" t="s">
        <v>213</v>
      </c>
      <c r="G142" s="34"/>
      <c r="H142" s="34"/>
      <c r="I142" s="120"/>
      <c r="J142" s="34"/>
      <c r="K142" s="34"/>
      <c r="L142" s="38"/>
      <c r="M142" s="207"/>
      <c r="N142" s="74"/>
      <c r="O142" s="74"/>
      <c r="P142" s="74"/>
      <c r="Q142" s="74"/>
      <c r="R142" s="74"/>
      <c r="S142" s="74"/>
      <c r="T142" s="75"/>
      <c r="AT142" s="12" t="s">
        <v>119</v>
      </c>
      <c r="AU142" s="12" t="s">
        <v>78</v>
      </c>
    </row>
    <row r="143" s="1" customFormat="1" ht="22.5" customHeight="1">
      <c r="B143" s="33"/>
      <c r="C143" s="193" t="s">
        <v>219</v>
      </c>
      <c r="D143" s="193" t="s">
        <v>105</v>
      </c>
      <c r="E143" s="194" t="s">
        <v>220</v>
      </c>
      <c r="F143" s="195" t="s">
        <v>221</v>
      </c>
      <c r="G143" s="196" t="s">
        <v>222</v>
      </c>
      <c r="H143" s="197">
        <v>1</v>
      </c>
      <c r="I143" s="198"/>
      <c r="J143" s="199">
        <f>ROUND(I143*H143,2)</f>
        <v>0</v>
      </c>
      <c r="K143" s="195" t="s">
        <v>109</v>
      </c>
      <c r="L143" s="38"/>
      <c r="M143" s="200" t="s">
        <v>1</v>
      </c>
      <c r="N143" s="201" t="s">
        <v>42</v>
      </c>
      <c r="O143" s="74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AR143" s="12" t="s">
        <v>110</v>
      </c>
      <c r="AT143" s="12" t="s">
        <v>105</v>
      </c>
      <c r="AU143" s="12" t="s">
        <v>78</v>
      </c>
      <c r="AY143" s="12" t="s">
        <v>102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2" t="s">
        <v>76</v>
      </c>
      <c r="BK143" s="204">
        <f>ROUND(I143*H143,2)</f>
        <v>0</v>
      </c>
      <c r="BL143" s="12" t="s">
        <v>110</v>
      </c>
      <c r="BM143" s="12" t="s">
        <v>223</v>
      </c>
    </row>
    <row r="144" s="1" customFormat="1">
      <c r="B144" s="33"/>
      <c r="C144" s="34"/>
      <c r="D144" s="205" t="s">
        <v>112</v>
      </c>
      <c r="E144" s="34"/>
      <c r="F144" s="206" t="s">
        <v>224</v>
      </c>
      <c r="G144" s="34"/>
      <c r="H144" s="34"/>
      <c r="I144" s="120"/>
      <c r="J144" s="34"/>
      <c r="K144" s="34"/>
      <c r="L144" s="38"/>
      <c r="M144" s="207"/>
      <c r="N144" s="74"/>
      <c r="O144" s="74"/>
      <c r="P144" s="74"/>
      <c r="Q144" s="74"/>
      <c r="R144" s="74"/>
      <c r="S144" s="74"/>
      <c r="T144" s="75"/>
      <c r="AT144" s="12" t="s">
        <v>112</v>
      </c>
      <c r="AU144" s="12" t="s">
        <v>78</v>
      </c>
    </row>
    <row r="145" s="1" customFormat="1" ht="22.5" customHeight="1">
      <c r="B145" s="33"/>
      <c r="C145" s="193" t="s">
        <v>225</v>
      </c>
      <c r="D145" s="193" t="s">
        <v>105</v>
      </c>
      <c r="E145" s="194" t="s">
        <v>226</v>
      </c>
      <c r="F145" s="195" t="s">
        <v>227</v>
      </c>
      <c r="G145" s="196" t="s">
        <v>222</v>
      </c>
      <c r="H145" s="197">
        <v>1</v>
      </c>
      <c r="I145" s="198"/>
      <c r="J145" s="199">
        <f>ROUND(I145*H145,2)</f>
        <v>0</v>
      </c>
      <c r="K145" s="195" t="s">
        <v>109</v>
      </c>
      <c r="L145" s="38"/>
      <c r="M145" s="200" t="s">
        <v>1</v>
      </c>
      <c r="N145" s="201" t="s">
        <v>42</v>
      </c>
      <c r="O145" s="74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AR145" s="12" t="s">
        <v>110</v>
      </c>
      <c r="AT145" s="12" t="s">
        <v>105</v>
      </c>
      <c r="AU145" s="12" t="s">
        <v>78</v>
      </c>
      <c r="AY145" s="12" t="s">
        <v>102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2" t="s">
        <v>76</v>
      </c>
      <c r="BK145" s="204">
        <f>ROUND(I145*H145,2)</f>
        <v>0</v>
      </c>
      <c r="BL145" s="12" t="s">
        <v>110</v>
      </c>
      <c r="BM145" s="12" t="s">
        <v>228</v>
      </c>
    </row>
    <row r="146" s="1" customFormat="1">
      <c r="B146" s="33"/>
      <c r="C146" s="34"/>
      <c r="D146" s="205" t="s">
        <v>112</v>
      </c>
      <c r="E146" s="34"/>
      <c r="F146" s="206" t="s">
        <v>229</v>
      </c>
      <c r="G146" s="34"/>
      <c r="H146" s="34"/>
      <c r="I146" s="120"/>
      <c r="J146" s="34"/>
      <c r="K146" s="34"/>
      <c r="L146" s="38"/>
      <c r="M146" s="207"/>
      <c r="N146" s="74"/>
      <c r="O146" s="74"/>
      <c r="P146" s="74"/>
      <c r="Q146" s="74"/>
      <c r="R146" s="74"/>
      <c r="S146" s="74"/>
      <c r="T146" s="75"/>
      <c r="AT146" s="12" t="s">
        <v>112</v>
      </c>
      <c r="AU146" s="12" t="s">
        <v>78</v>
      </c>
    </row>
    <row r="147" s="1" customFormat="1" ht="22.5" customHeight="1">
      <c r="B147" s="33"/>
      <c r="C147" s="193" t="s">
        <v>230</v>
      </c>
      <c r="D147" s="193" t="s">
        <v>105</v>
      </c>
      <c r="E147" s="194" t="s">
        <v>231</v>
      </c>
      <c r="F147" s="195" t="s">
        <v>232</v>
      </c>
      <c r="G147" s="196" t="s">
        <v>222</v>
      </c>
      <c r="H147" s="197">
        <v>1</v>
      </c>
      <c r="I147" s="198"/>
      <c r="J147" s="199">
        <f>ROUND(I147*H147,2)</f>
        <v>0</v>
      </c>
      <c r="K147" s="195" t="s">
        <v>109</v>
      </c>
      <c r="L147" s="38"/>
      <c r="M147" s="200" t="s">
        <v>1</v>
      </c>
      <c r="N147" s="201" t="s">
        <v>42</v>
      </c>
      <c r="O147" s="74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AR147" s="12" t="s">
        <v>110</v>
      </c>
      <c r="AT147" s="12" t="s">
        <v>105</v>
      </c>
      <c r="AU147" s="12" t="s">
        <v>78</v>
      </c>
      <c r="AY147" s="12" t="s">
        <v>102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2" t="s">
        <v>76</v>
      </c>
      <c r="BK147" s="204">
        <f>ROUND(I147*H147,2)</f>
        <v>0</v>
      </c>
      <c r="BL147" s="12" t="s">
        <v>110</v>
      </c>
      <c r="BM147" s="12" t="s">
        <v>233</v>
      </c>
    </row>
    <row r="148" s="1" customFormat="1">
      <c r="B148" s="33"/>
      <c r="C148" s="34"/>
      <c r="D148" s="205" t="s">
        <v>112</v>
      </c>
      <c r="E148" s="34"/>
      <c r="F148" s="206" t="s">
        <v>234</v>
      </c>
      <c r="G148" s="34"/>
      <c r="H148" s="34"/>
      <c r="I148" s="120"/>
      <c r="J148" s="34"/>
      <c r="K148" s="34"/>
      <c r="L148" s="38"/>
      <c r="M148" s="207"/>
      <c r="N148" s="74"/>
      <c r="O148" s="74"/>
      <c r="P148" s="74"/>
      <c r="Q148" s="74"/>
      <c r="R148" s="74"/>
      <c r="S148" s="74"/>
      <c r="T148" s="75"/>
      <c r="AT148" s="12" t="s">
        <v>112</v>
      </c>
      <c r="AU148" s="12" t="s">
        <v>78</v>
      </c>
    </row>
    <row r="149" s="1" customFormat="1" ht="22.5" customHeight="1">
      <c r="B149" s="33"/>
      <c r="C149" s="193" t="s">
        <v>235</v>
      </c>
      <c r="D149" s="193" t="s">
        <v>105</v>
      </c>
      <c r="E149" s="194" t="s">
        <v>236</v>
      </c>
      <c r="F149" s="195" t="s">
        <v>237</v>
      </c>
      <c r="G149" s="196" t="s">
        <v>222</v>
      </c>
      <c r="H149" s="197">
        <v>1</v>
      </c>
      <c r="I149" s="198"/>
      <c r="J149" s="199">
        <f>ROUND(I149*H149,2)</f>
        <v>0</v>
      </c>
      <c r="K149" s="195" t="s">
        <v>109</v>
      </c>
      <c r="L149" s="38"/>
      <c r="M149" s="200" t="s">
        <v>1</v>
      </c>
      <c r="N149" s="201" t="s">
        <v>42</v>
      </c>
      <c r="O149" s="74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AR149" s="12" t="s">
        <v>110</v>
      </c>
      <c r="AT149" s="12" t="s">
        <v>105</v>
      </c>
      <c r="AU149" s="12" t="s">
        <v>78</v>
      </c>
      <c r="AY149" s="12" t="s">
        <v>102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2" t="s">
        <v>76</v>
      </c>
      <c r="BK149" s="204">
        <f>ROUND(I149*H149,2)</f>
        <v>0</v>
      </c>
      <c r="BL149" s="12" t="s">
        <v>110</v>
      </c>
      <c r="BM149" s="12" t="s">
        <v>238</v>
      </c>
    </row>
    <row r="150" s="1" customFormat="1">
      <c r="B150" s="33"/>
      <c r="C150" s="34"/>
      <c r="D150" s="205" t="s">
        <v>112</v>
      </c>
      <c r="E150" s="34"/>
      <c r="F150" s="206" t="s">
        <v>239</v>
      </c>
      <c r="G150" s="34"/>
      <c r="H150" s="34"/>
      <c r="I150" s="120"/>
      <c r="J150" s="34"/>
      <c r="K150" s="34"/>
      <c r="L150" s="38"/>
      <c r="M150" s="207"/>
      <c r="N150" s="74"/>
      <c r="O150" s="74"/>
      <c r="P150" s="74"/>
      <c r="Q150" s="74"/>
      <c r="R150" s="74"/>
      <c r="S150" s="74"/>
      <c r="T150" s="75"/>
      <c r="AT150" s="12" t="s">
        <v>112</v>
      </c>
      <c r="AU150" s="12" t="s">
        <v>78</v>
      </c>
    </row>
    <row r="151" s="1" customFormat="1" ht="22.5" customHeight="1">
      <c r="B151" s="33"/>
      <c r="C151" s="193" t="s">
        <v>240</v>
      </c>
      <c r="D151" s="193" t="s">
        <v>105</v>
      </c>
      <c r="E151" s="194" t="s">
        <v>241</v>
      </c>
      <c r="F151" s="195" t="s">
        <v>242</v>
      </c>
      <c r="G151" s="196" t="s">
        <v>222</v>
      </c>
      <c r="H151" s="197">
        <v>1</v>
      </c>
      <c r="I151" s="198"/>
      <c r="J151" s="199">
        <f>ROUND(I151*H151,2)</f>
        <v>0</v>
      </c>
      <c r="K151" s="195" t="s">
        <v>109</v>
      </c>
      <c r="L151" s="38"/>
      <c r="M151" s="200" t="s">
        <v>1</v>
      </c>
      <c r="N151" s="201" t="s">
        <v>42</v>
      </c>
      <c r="O151" s="74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AR151" s="12" t="s">
        <v>110</v>
      </c>
      <c r="AT151" s="12" t="s">
        <v>105</v>
      </c>
      <c r="AU151" s="12" t="s">
        <v>78</v>
      </c>
      <c r="AY151" s="12" t="s">
        <v>102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2" t="s">
        <v>76</v>
      </c>
      <c r="BK151" s="204">
        <f>ROUND(I151*H151,2)</f>
        <v>0</v>
      </c>
      <c r="BL151" s="12" t="s">
        <v>110</v>
      </c>
      <c r="BM151" s="12" t="s">
        <v>243</v>
      </c>
    </row>
    <row r="152" s="1" customFormat="1">
      <c r="B152" s="33"/>
      <c r="C152" s="34"/>
      <c r="D152" s="205" t="s">
        <v>112</v>
      </c>
      <c r="E152" s="34"/>
      <c r="F152" s="206" t="s">
        <v>244</v>
      </c>
      <c r="G152" s="34"/>
      <c r="H152" s="34"/>
      <c r="I152" s="120"/>
      <c r="J152" s="34"/>
      <c r="K152" s="34"/>
      <c r="L152" s="38"/>
      <c r="M152" s="207"/>
      <c r="N152" s="74"/>
      <c r="O152" s="74"/>
      <c r="P152" s="74"/>
      <c r="Q152" s="74"/>
      <c r="R152" s="74"/>
      <c r="S152" s="74"/>
      <c r="T152" s="75"/>
      <c r="AT152" s="12" t="s">
        <v>112</v>
      </c>
      <c r="AU152" s="12" t="s">
        <v>78</v>
      </c>
    </row>
    <row r="153" s="1" customFormat="1" ht="22.5" customHeight="1">
      <c r="B153" s="33"/>
      <c r="C153" s="193" t="s">
        <v>245</v>
      </c>
      <c r="D153" s="193" t="s">
        <v>105</v>
      </c>
      <c r="E153" s="194" t="s">
        <v>246</v>
      </c>
      <c r="F153" s="195" t="s">
        <v>247</v>
      </c>
      <c r="G153" s="196" t="s">
        <v>222</v>
      </c>
      <c r="H153" s="197">
        <v>1</v>
      </c>
      <c r="I153" s="198"/>
      <c r="J153" s="199">
        <f>ROUND(I153*H153,2)</f>
        <v>0</v>
      </c>
      <c r="K153" s="195" t="s">
        <v>109</v>
      </c>
      <c r="L153" s="38"/>
      <c r="M153" s="200" t="s">
        <v>1</v>
      </c>
      <c r="N153" s="201" t="s">
        <v>42</v>
      </c>
      <c r="O153" s="74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AR153" s="12" t="s">
        <v>110</v>
      </c>
      <c r="AT153" s="12" t="s">
        <v>105</v>
      </c>
      <c r="AU153" s="12" t="s">
        <v>78</v>
      </c>
      <c r="AY153" s="12" t="s">
        <v>102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2" t="s">
        <v>76</v>
      </c>
      <c r="BK153" s="204">
        <f>ROUND(I153*H153,2)</f>
        <v>0</v>
      </c>
      <c r="BL153" s="12" t="s">
        <v>110</v>
      </c>
      <c r="BM153" s="12" t="s">
        <v>248</v>
      </c>
    </row>
    <row r="154" s="1" customFormat="1">
      <c r="B154" s="33"/>
      <c r="C154" s="34"/>
      <c r="D154" s="205" t="s">
        <v>112</v>
      </c>
      <c r="E154" s="34"/>
      <c r="F154" s="206" t="s">
        <v>249</v>
      </c>
      <c r="G154" s="34"/>
      <c r="H154" s="34"/>
      <c r="I154" s="120"/>
      <c r="J154" s="34"/>
      <c r="K154" s="34"/>
      <c r="L154" s="38"/>
      <c r="M154" s="207"/>
      <c r="N154" s="74"/>
      <c r="O154" s="74"/>
      <c r="P154" s="74"/>
      <c r="Q154" s="74"/>
      <c r="R154" s="74"/>
      <c r="S154" s="74"/>
      <c r="T154" s="75"/>
      <c r="AT154" s="12" t="s">
        <v>112</v>
      </c>
      <c r="AU154" s="12" t="s">
        <v>78</v>
      </c>
    </row>
    <row r="155" s="1" customFormat="1" ht="22.5" customHeight="1">
      <c r="B155" s="33"/>
      <c r="C155" s="193" t="s">
        <v>250</v>
      </c>
      <c r="D155" s="193" t="s">
        <v>105</v>
      </c>
      <c r="E155" s="194" t="s">
        <v>251</v>
      </c>
      <c r="F155" s="195" t="s">
        <v>252</v>
      </c>
      <c r="G155" s="196" t="s">
        <v>253</v>
      </c>
      <c r="H155" s="197">
        <v>1</v>
      </c>
      <c r="I155" s="198"/>
      <c r="J155" s="199">
        <f>ROUND(I155*H155,2)</f>
        <v>0</v>
      </c>
      <c r="K155" s="195" t="s">
        <v>109</v>
      </c>
      <c r="L155" s="38"/>
      <c r="M155" s="200" t="s">
        <v>1</v>
      </c>
      <c r="N155" s="201" t="s">
        <v>42</v>
      </c>
      <c r="O155" s="74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AR155" s="12" t="s">
        <v>110</v>
      </c>
      <c r="AT155" s="12" t="s">
        <v>105</v>
      </c>
      <c r="AU155" s="12" t="s">
        <v>78</v>
      </c>
      <c r="AY155" s="12" t="s">
        <v>102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2" t="s">
        <v>76</v>
      </c>
      <c r="BK155" s="204">
        <f>ROUND(I155*H155,2)</f>
        <v>0</v>
      </c>
      <c r="BL155" s="12" t="s">
        <v>110</v>
      </c>
      <c r="BM155" s="12" t="s">
        <v>254</v>
      </c>
    </row>
    <row r="156" s="1" customFormat="1">
      <c r="B156" s="33"/>
      <c r="C156" s="34"/>
      <c r="D156" s="205" t="s">
        <v>112</v>
      </c>
      <c r="E156" s="34"/>
      <c r="F156" s="206" t="s">
        <v>255</v>
      </c>
      <c r="G156" s="34"/>
      <c r="H156" s="34"/>
      <c r="I156" s="120"/>
      <c r="J156" s="34"/>
      <c r="K156" s="34"/>
      <c r="L156" s="38"/>
      <c r="M156" s="207"/>
      <c r="N156" s="74"/>
      <c r="O156" s="74"/>
      <c r="P156" s="74"/>
      <c r="Q156" s="74"/>
      <c r="R156" s="74"/>
      <c r="S156" s="74"/>
      <c r="T156" s="75"/>
      <c r="AT156" s="12" t="s">
        <v>112</v>
      </c>
      <c r="AU156" s="12" t="s">
        <v>78</v>
      </c>
    </row>
    <row r="157" s="1" customFormat="1" ht="22.5" customHeight="1">
      <c r="B157" s="33"/>
      <c r="C157" s="193" t="s">
        <v>256</v>
      </c>
      <c r="D157" s="193" t="s">
        <v>105</v>
      </c>
      <c r="E157" s="194" t="s">
        <v>257</v>
      </c>
      <c r="F157" s="195" t="s">
        <v>258</v>
      </c>
      <c r="G157" s="196" t="s">
        <v>108</v>
      </c>
      <c r="H157" s="197">
        <v>1</v>
      </c>
      <c r="I157" s="198"/>
      <c r="J157" s="199">
        <f>ROUND(I157*H157,2)</f>
        <v>0</v>
      </c>
      <c r="K157" s="195" t="s">
        <v>109</v>
      </c>
      <c r="L157" s="38"/>
      <c r="M157" s="200" t="s">
        <v>1</v>
      </c>
      <c r="N157" s="201" t="s">
        <v>42</v>
      </c>
      <c r="O157" s="74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AR157" s="12" t="s">
        <v>110</v>
      </c>
      <c r="AT157" s="12" t="s">
        <v>105</v>
      </c>
      <c r="AU157" s="12" t="s">
        <v>78</v>
      </c>
      <c r="AY157" s="12" t="s">
        <v>102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2" t="s">
        <v>76</v>
      </c>
      <c r="BK157" s="204">
        <f>ROUND(I157*H157,2)</f>
        <v>0</v>
      </c>
      <c r="BL157" s="12" t="s">
        <v>110</v>
      </c>
      <c r="BM157" s="12" t="s">
        <v>259</v>
      </c>
    </row>
    <row r="158" s="1" customFormat="1">
      <c r="B158" s="33"/>
      <c r="C158" s="34"/>
      <c r="D158" s="205" t="s">
        <v>112</v>
      </c>
      <c r="E158" s="34"/>
      <c r="F158" s="206" t="s">
        <v>260</v>
      </c>
      <c r="G158" s="34"/>
      <c r="H158" s="34"/>
      <c r="I158" s="120"/>
      <c r="J158" s="34"/>
      <c r="K158" s="34"/>
      <c r="L158" s="38"/>
      <c r="M158" s="207"/>
      <c r="N158" s="74"/>
      <c r="O158" s="74"/>
      <c r="P158" s="74"/>
      <c r="Q158" s="74"/>
      <c r="R158" s="74"/>
      <c r="S158" s="74"/>
      <c r="T158" s="75"/>
      <c r="AT158" s="12" t="s">
        <v>112</v>
      </c>
      <c r="AU158" s="12" t="s">
        <v>78</v>
      </c>
    </row>
    <row r="159" s="1" customFormat="1" ht="22.5" customHeight="1">
      <c r="B159" s="33"/>
      <c r="C159" s="193" t="s">
        <v>261</v>
      </c>
      <c r="D159" s="193" t="s">
        <v>105</v>
      </c>
      <c r="E159" s="194" t="s">
        <v>262</v>
      </c>
      <c r="F159" s="195" t="s">
        <v>263</v>
      </c>
      <c r="G159" s="196" t="s">
        <v>264</v>
      </c>
      <c r="H159" s="197">
        <v>1</v>
      </c>
      <c r="I159" s="198"/>
      <c r="J159" s="199">
        <f>ROUND(I159*H159,2)</f>
        <v>0</v>
      </c>
      <c r="K159" s="195" t="s">
        <v>109</v>
      </c>
      <c r="L159" s="38"/>
      <c r="M159" s="200" t="s">
        <v>1</v>
      </c>
      <c r="N159" s="201" t="s">
        <v>42</v>
      </c>
      <c r="O159" s="74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AR159" s="12" t="s">
        <v>110</v>
      </c>
      <c r="AT159" s="12" t="s">
        <v>105</v>
      </c>
      <c r="AU159" s="12" t="s">
        <v>78</v>
      </c>
      <c r="AY159" s="12" t="s">
        <v>102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2" t="s">
        <v>76</v>
      </c>
      <c r="BK159" s="204">
        <f>ROUND(I159*H159,2)</f>
        <v>0</v>
      </c>
      <c r="BL159" s="12" t="s">
        <v>110</v>
      </c>
      <c r="BM159" s="12" t="s">
        <v>265</v>
      </c>
    </row>
    <row r="160" s="1" customFormat="1">
      <c r="B160" s="33"/>
      <c r="C160" s="34"/>
      <c r="D160" s="205" t="s">
        <v>112</v>
      </c>
      <c r="E160" s="34"/>
      <c r="F160" s="206" t="s">
        <v>266</v>
      </c>
      <c r="G160" s="34"/>
      <c r="H160" s="34"/>
      <c r="I160" s="120"/>
      <c r="J160" s="34"/>
      <c r="K160" s="34"/>
      <c r="L160" s="38"/>
      <c r="M160" s="207"/>
      <c r="N160" s="74"/>
      <c r="O160" s="74"/>
      <c r="P160" s="74"/>
      <c r="Q160" s="74"/>
      <c r="R160" s="74"/>
      <c r="S160" s="74"/>
      <c r="T160" s="75"/>
      <c r="AT160" s="12" t="s">
        <v>112</v>
      </c>
      <c r="AU160" s="12" t="s">
        <v>78</v>
      </c>
    </row>
    <row r="161" s="1" customFormat="1" ht="22.5" customHeight="1">
      <c r="B161" s="33"/>
      <c r="C161" s="193" t="s">
        <v>267</v>
      </c>
      <c r="D161" s="193" t="s">
        <v>105</v>
      </c>
      <c r="E161" s="194" t="s">
        <v>268</v>
      </c>
      <c r="F161" s="195" t="s">
        <v>269</v>
      </c>
      <c r="G161" s="196" t="s">
        <v>264</v>
      </c>
      <c r="H161" s="197">
        <v>1</v>
      </c>
      <c r="I161" s="198"/>
      <c r="J161" s="199">
        <f>ROUND(I161*H161,2)</f>
        <v>0</v>
      </c>
      <c r="K161" s="195" t="s">
        <v>109</v>
      </c>
      <c r="L161" s="38"/>
      <c r="M161" s="200" t="s">
        <v>1</v>
      </c>
      <c r="N161" s="201" t="s">
        <v>42</v>
      </c>
      <c r="O161" s="74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AR161" s="12" t="s">
        <v>110</v>
      </c>
      <c r="AT161" s="12" t="s">
        <v>105</v>
      </c>
      <c r="AU161" s="12" t="s">
        <v>78</v>
      </c>
      <c r="AY161" s="12" t="s">
        <v>102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2" t="s">
        <v>76</v>
      </c>
      <c r="BK161" s="204">
        <f>ROUND(I161*H161,2)</f>
        <v>0</v>
      </c>
      <c r="BL161" s="12" t="s">
        <v>110</v>
      </c>
      <c r="BM161" s="12" t="s">
        <v>270</v>
      </c>
    </row>
    <row r="162" s="1" customFormat="1">
      <c r="B162" s="33"/>
      <c r="C162" s="34"/>
      <c r="D162" s="205" t="s">
        <v>112</v>
      </c>
      <c r="E162" s="34"/>
      <c r="F162" s="206" t="s">
        <v>271</v>
      </c>
      <c r="G162" s="34"/>
      <c r="H162" s="34"/>
      <c r="I162" s="120"/>
      <c r="J162" s="34"/>
      <c r="K162" s="34"/>
      <c r="L162" s="38"/>
      <c r="M162" s="207"/>
      <c r="N162" s="74"/>
      <c r="O162" s="74"/>
      <c r="P162" s="74"/>
      <c r="Q162" s="74"/>
      <c r="R162" s="74"/>
      <c r="S162" s="74"/>
      <c r="T162" s="75"/>
      <c r="AT162" s="12" t="s">
        <v>112</v>
      </c>
      <c r="AU162" s="12" t="s">
        <v>78</v>
      </c>
    </row>
    <row r="163" s="1" customFormat="1" ht="22.5" customHeight="1">
      <c r="B163" s="33"/>
      <c r="C163" s="193" t="s">
        <v>272</v>
      </c>
      <c r="D163" s="193" t="s">
        <v>105</v>
      </c>
      <c r="E163" s="194" t="s">
        <v>273</v>
      </c>
      <c r="F163" s="195" t="s">
        <v>274</v>
      </c>
      <c r="G163" s="196" t="s">
        <v>264</v>
      </c>
      <c r="H163" s="197">
        <v>1</v>
      </c>
      <c r="I163" s="198"/>
      <c r="J163" s="199">
        <f>ROUND(I163*H163,2)</f>
        <v>0</v>
      </c>
      <c r="K163" s="195" t="s">
        <v>109</v>
      </c>
      <c r="L163" s="38"/>
      <c r="M163" s="200" t="s">
        <v>1</v>
      </c>
      <c r="N163" s="201" t="s">
        <v>42</v>
      </c>
      <c r="O163" s="74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AR163" s="12" t="s">
        <v>110</v>
      </c>
      <c r="AT163" s="12" t="s">
        <v>105</v>
      </c>
      <c r="AU163" s="12" t="s">
        <v>78</v>
      </c>
      <c r="AY163" s="12" t="s">
        <v>102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2" t="s">
        <v>76</v>
      </c>
      <c r="BK163" s="204">
        <f>ROUND(I163*H163,2)</f>
        <v>0</v>
      </c>
      <c r="BL163" s="12" t="s">
        <v>110</v>
      </c>
      <c r="BM163" s="12" t="s">
        <v>275</v>
      </c>
    </row>
    <row r="164" s="1" customFormat="1">
      <c r="B164" s="33"/>
      <c r="C164" s="34"/>
      <c r="D164" s="205" t="s">
        <v>112</v>
      </c>
      <c r="E164" s="34"/>
      <c r="F164" s="206" t="s">
        <v>276</v>
      </c>
      <c r="G164" s="34"/>
      <c r="H164" s="34"/>
      <c r="I164" s="120"/>
      <c r="J164" s="34"/>
      <c r="K164" s="34"/>
      <c r="L164" s="38"/>
      <c r="M164" s="207"/>
      <c r="N164" s="74"/>
      <c r="O164" s="74"/>
      <c r="P164" s="74"/>
      <c r="Q164" s="74"/>
      <c r="R164" s="74"/>
      <c r="S164" s="74"/>
      <c r="T164" s="75"/>
      <c r="AT164" s="12" t="s">
        <v>112</v>
      </c>
      <c r="AU164" s="12" t="s">
        <v>78</v>
      </c>
    </row>
    <row r="165" s="1" customFormat="1" ht="22.5" customHeight="1">
      <c r="B165" s="33"/>
      <c r="C165" s="193" t="s">
        <v>277</v>
      </c>
      <c r="D165" s="193" t="s">
        <v>105</v>
      </c>
      <c r="E165" s="194" t="s">
        <v>278</v>
      </c>
      <c r="F165" s="195" t="s">
        <v>279</v>
      </c>
      <c r="G165" s="196" t="s">
        <v>264</v>
      </c>
      <c r="H165" s="197">
        <v>1</v>
      </c>
      <c r="I165" s="198"/>
      <c r="J165" s="199">
        <f>ROUND(I165*H165,2)</f>
        <v>0</v>
      </c>
      <c r="K165" s="195" t="s">
        <v>109</v>
      </c>
      <c r="L165" s="38"/>
      <c r="M165" s="200" t="s">
        <v>1</v>
      </c>
      <c r="N165" s="201" t="s">
        <v>42</v>
      </c>
      <c r="O165" s="74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AR165" s="12" t="s">
        <v>110</v>
      </c>
      <c r="AT165" s="12" t="s">
        <v>105</v>
      </c>
      <c r="AU165" s="12" t="s">
        <v>78</v>
      </c>
      <c r="AY165" s="12" t="s">
        <v>102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2" t="s">
        <v>76</v>
      </c>
      <c r="BK165" s="204">
        <f>ROUND(I165*H165,2)</f>
        <v>0</v>
      </c>
      <c r="BL165" s="12" t="s">
        <v>110</v>
      </c>
      <c r="BM165" s="12" t="s">
        <v>280</v>
      </c>
    </row>
    <row r="166" s="1" customFormat="1">
      <c r="B166" s="33"/>
      <c r="C166" s="34"/>
      <c r="D166" s="205" t="s">
        <v>112</v>
      </c>
      <c r="E166" s="34"/>
      <c r="F166" s="206" t="s">
        <v>281</v>
      </c>
      <c r="G166" s="34"/>
      <c r="H166" s="34"/>
      <c r="I166" s="120"/>
      <c r="J166" s="34"/>
      <c r="K166" s="34"/>
      <c r="L166" s="38"/>
      <c r="M166" s="207"/>
      <c r="N166" s="74"/>
      <c r="O166" s="74"/>
      <c r="P166" s="74"/>
      <c r="Q166" s="74"/>
      <c r="R166" s="74"/>
      <c r="S166" s="74"/>
      <c r="T166" s="75"/>
      <c r="AT166" s="12" t="s">
        <v>112</v>
      </c>
      <c r="AU166" s="12" t="s">
        <v>78</v>
      </c>
    </row>
    <row r="167" s="1" customFormat="1" ht="22.5" customHeight="1">
      <c r="B167" s="33"/>
      <c r="C167" s="193" t="s">
        <v>282</v>
      </c>
      <c r="D167" s="193" t="s">
        <v>105</v>
      </c>
      <c r="E167" s="194" t="s">
        <v>283</v>
      </c>
      <c r="F167" s="195" t="s">
        <v>284</v>
      </c>
      <c r="G167" s="196" t="s">
        <v>264</v>
      </c>
      <c r="H167" s="197">
        <v>1</v>
      </c>
      <c r="I167" s="198"/>
      <c r="J167" s="199">
        <f>ROUND(I167*H167,2)</f>
        <v>0</v>
      </c>
      <c r="K167" s="195" t="s">
        <v>109</v>
      </c>
      <c r="L167" s="38"/>
      <c r="M167" s="200" t="s">
        <v>1</v>
      </c>
      <c r="N167" s="201" t="s">
        <v>42</v>
      </c>
      <c r="O167" s="74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AR167" s="12" t="s">
        <v>110</v>
      </c>
      <c r="AT167" s="12" t="s">
        <v>105</v>
      </c>
      <c r="AU167" s="12" t="s">
        <v>78</v>
      </c>
      <c r="AY167" s="12" t="s">
        <v>102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2" t="s">
        <v>76</v>
      </c>
      <c r="BK167" s="204">
        <f>ROUND(I167*H167,2)</f>
        <v>0</v>
      </c>
      <c r="BL167" s="12" t="s">
        <v>110</v>
      </c>
      <c r="BM167" s="12" t="s">
        <v>285</v>
      </c>
    </row>
    <row r="168" s="1" customFormat="1">
      <c r="B168" s="33"/>
      <c r="C168" s="34"/>
      <c r="D168" s="205" t="s">
        <v>112</v>
      </c>
      <c r="E168" s="34"/>
      <c r="F168" s="206" t="s">
        <v>286</v>
      </c>
      <c r="G168" s="34"/>
      <c r="H168" s="34"/>
      <c r="I168" s="120"/>
      <c r="J168" s="34"/>
      <c r="K168" s="34"/>
      <c r="L168" s="38"/>
      <c r="M168" s="207"/>
      <c r="N168" s="74"/>
      <c r="O168" s="74"/>
      <c r="P168" s="74"/>
      <c r="Q168" s="74"/>
      <c r="R168" s="74"/>
      <c r="S168" s="74"/>
      <c r="T168" s="75"/>
      <c r="AT168" s="12" t="s">
        <v>112</v>
      </c>
      <c r="AU168" s="12" t="s">
        <v>78</v>
      </c>
    </row>
    <row r="169" s="1" customFormat="1" ht="22.5" customHeight="1">
      <c r="B169" s="33"/>
      <c r="C169" s="193" t="s">
        <v>287</v>
      </c>
      <c r="D169" s="193" t="s">
        <v>105</v>
      </c>
      <c r="E169" s="194" t="s">
        <v>288</v>
      </c>
      <c r="F169" s="195" t="s">
        <v>289</v>
      </c>
      <c r="G169" s="196" t="s">
        <v>264</v>
      </c>
      <c r="H169" s="197">
        <v>1</v>
      </c>
      <c r="I169" s="198"/>
      <c r="J169" s="199">
        <f>ROUND(I169*H169,2)</f>
        <v>0</v>
      </c>
      <c r="K169" s="195" t="s">
        <v>109</v>
      </c>
      <c r="L169" s="38"/>
      <c r="M169" s="200" t="s">
        <v>1</v>
      </c>
      <c r="N169" s="201" t="s">
        <v>42</v>
      </c>
      <c r="O169" s="74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AR169" s="12" t="s">
        <v>110</v>
      </c>
      <c r="AT169" s="12" t="s">
        <v>105</v>
      </c>
      <c r="AU169" s="12" t="s">
        <v>78</v>
      </c>
      <c r="AY169" s="12" t="s">
        <v>102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2" t="s">
        <v>76</v>
      </c>
      <c r="BK169" s="204">
        <f>ROUND(I169*H169,2)</f>
        <v>0</v>
      </c>
      <c r="BL169" s="12" t="s">
        <v>110</v>
      </c>
      <c r="BM169" s="12" t="s">
        <v>290</v>
      </c>
    </row>
    <row r="170" s="1" customFormat="1">
      <c r="B170" s="33"/>
      <c r="C170" s="34"/>
      <c r="D170" s="205" t="s">
        <v>112</v>
      </c>
      <c r="E170" s="34"/>
      <c r="F170" s="206" t="s">
        <v>291</v>
      </c>
      <c r="G170" s="34"/>
      <c r="H170" s="34"/>
      <c r="I170" s="120"/>
      <c r="J170" s="34"/>
      <c r="K170" s="34"/>
      <c r="L170" s="38"/>
      <c r="M170" s="207"/>
      <c r="N170" s="74"/>
      <c r="O170" s="74"/>
      <c r="P170" s="74"/>
      <c r="Q170" s="74"/>
      <c r="R170" s="74"/>
      <c r="S170" s="74"/>
      <c r="T170" s="75"/>
      <c r="AT170" s="12" t="s">
        <v>112</v>
      </c>
      <c r="AU170" s="12" t="s">
        <v>78</v>
      </c>
    </row>
    <row r="171" s="1" customFormat="1" ht="22.5" customHeight="1">
      <c r="B171" s="33"/>
      <c r="C171" s="193" t="s">
        <v>292</v>
      </c>
      <c r="D171" s="193" t="s">
        <v>105</v>
      </c>
      <c r="E171" s="194" t="s">
        <v>293</v>
      </c>
      <c r="F171" s="195" t="s">
        <v>294</v>
      </c>
      <c r="G171" s="196" t="s">
        <v>264</v>
      </c>
      <c r="H171" s="197">
        <v>1</v>
      </c>
      <c r="I171" s="198"/>
      <c r="J171" s="199">
        <f>ROUND(I171*H171,2)</f>
        <v>0</v>
      </c>
      <c r="K171" s="195" t="s">
        <v>109</v>
      </c>
      <c r="L171" s="38"/>
      <c r="M171" s="200" t="s">
        <v>1</v>
      </c>
      <c r="N171" s="201" t="s">
        <v>42</v>
      </c>
      <c r="O171" s="74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AR171" s="12" t="s">
        <v>110</v>
      </c>
      <c r="AT171" s="12" t="s">
        <v>105</v>
      </c>
      <c r="AU171" s="12" t="s">
        <v>78</v>
      </c>
      <c r="AY171" s="12" t="s">
        <v>102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2" t="s">
        <v>76</v>
      </c>
      <c r="BK171" s="204">
        <f>ROUND(I171*H171,2)</f>
        <v>0</v>
      </c>
      <c r="BL171" s="12" t="s">
        <v>110</v>
      </c>
      <c r="BM171" s="12" t="s">
        <v>295</v>
      </c>
    </row>
    <row r="172" s="1" customFormat="1">
      <c r="B172" s="33"/>
      <c r="C172" s="34"/>
      <c r="D172" s="205" t="s">
        <v>112</v>
      </c>
      <c r="E172" s="34"/>
      <c r="F172" s="206" t="s">
        <v>296</v>
      </c>
      <c r="G172" s="34"/>
      <c r="H172" s="34"/>
      <c r="I172" s="120"/>
      <c r="J172" s="34"/>
      <c r="K172" s="34"/>
      <c r="L172" s="38"/>
      <c r="M172" s="207"/>
      <c r="N172" s="74"/>
      <c r="O172" s="74"/>
      <c r="P172" s="74"/>
      <c r="Q172" s="74"/>
      <c r="R172" s="74"/>
      <c r="S172" s="74"/>
      <c r="T172" s="75"/>
      <c r="AT172" s="12" t="s">
        <v>112</v>
      </c>
      <c r="AU172" s="12" t="s">
        <v>78</v>
      </c>
    </row>
    <row r="173" s="1" customFormat="1" ht="22.5" customHeight="1">
      <c r="B173" s="33"/>
      <c r="C173" s="193" t="s">
        <v>297</v>
      </c>
      <c r="D173" s="193" t="s">
        <v>105</v>
      </c>
      <c r="E173" s="194" t="s">
        <v>298</v>
      </c>
      <c r="F173" s="195" t="s">
        <v>299</v>
      </c>
      <c r="G173" s="196" t="s">
        <v>264</v>
      </c>
      <c r="H173" s="197">
        <v>1</v>
      </c>
      <c r="I173" s="198"/>
      <c r="J173" s="199">
        <f>ROUND(I173*H173,2)</f>
        <v>0</v>
      </c>
      <c r="K173" s="195" t="s">
        <v>109</v>
      </c>
      <c r="L173" s="38"/>
      <c r="M173" s="200" t="s">
        <v>1</v>
      </c>
      <c r="N173" s="201" t="s">
        <v>42</v>
      </c>
      <c r="O173" s="74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AR173" s="12" t="s">
        <v>110</v>
      </c>
      <c r="AT173" s="12" t="s">
        <v>105</v>
      </c>
      <c r="AU173" s="12" t="s">
        <v>78</v>
      </c>
      <c r="AY173" s="12" t="s">
        <v>102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2" t="s">
        <v>76</v>
      </c>
      <c r="BK173" s="204">
        <f>ROUND(I173*H173,2)</f>
        <v>0</v>
      </c>
      <c r="BL173" s="12" t="s">
        <v>110</v>
      </c>
      <c r="BM173" s="12" t="s">
        <v>300</v>
      </c>
    </row>
    <row r="174" s="1" customFormat="1">
      <c r="B174" s="33"/>
      <c r="C174" s="34"/>
      <c r="D174" s="205" t="s">
        <v>112</v>
      </c>
      <c r="E174" s="34"/>
      <c r="F174" s="206" t="s">
        <v>301</v>
      </c>
      <c r="G174" s="34"/>
      <c r="H174" s="34"/>
      <c r="I174" s="120"/>
      <c r="J174" s="34"/>
      <c r="K174" s="34"/>
      <c r="L174" s="38"/>
      <c r="M174" s="207"/>
      <c r="N174" s="74"/>
      <c r="O174" s="74"/>
      <c r="P174" s="74"/>
      <c r="Q174" s="74"/>
      <c r="R174" s="74"/>
      <c r="S174" s="74"/>
      <c r="T174" s="75"/>
      <c r="AT174" s="12" t="s">
        <v>112</v>
      </c>
      <c r="AU174" s="12" t="s">
        <v>78</v>
      </c>
    </row>
    <row r="175" s="1" customFormat="1" ht="22.5" customHeight="1">
      <c r="B175" s="33"/>
      <c r="C175" s="193" t="s">
        <v>302</v>
      </c>
      <c r="D175" s="193" t="s">
        <v>105</v>
      </c>
      <c r="E175" s="194" t="s">
        <v>303</v>
      </c>
      <c r="F175" s="195" t="s">
        <v>304</v>
      </c>
      <c r="G175" s="196" t="s">
        <v>264</v>
      </c>
      <c r="H175" s="197">
        <v>1</v>
      </c>
      <c r="I175" s="198"/>
      <c r="J175" s="199">
        <f>ROUND(I175*H175,2)</f>
        <v>0</v>
      </c>
      <c r="K175" s="195" t="s">
        <v>109</v>
      </c>
      <c r="L175" s="38"/>
      <c r="M175" s="200" t="s">
        <v>1</v>
      </c>
      <c r="N175" s="201" t="s">
        <v>42</v>
      </c>
      <c r="O175" s="74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AR175" s="12" t="s">
        <v>110</v>
      </c>
      <c r="AT175" s="12" t="s">
        <v>105</v>
      </c>
      <c r="AU175" s="12" t="s">
        <v>78</v>
      </c>
      <c r="AY175" s="12" t="s">
        <v>102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2" t="s">
        <v>76</v>
      </c>
      <c r="BK175" s="204">
        <f>ROUND(I175*H175,2)</f>
        <v>0</v>
      </c>
      <c r="BL175" s="12" t="s">
        <v>110</v>
      </c>
      <c r="BM175" s="12" t="s">
        <v>305</v>
      </c>
    </row>
    <row r="176" s="1" customFormat="1">
      <c r="B176" s="33"/>
      <c r="C176" s="34"/>
      <c r="D176" s="205" t="s">
        <v>112</v>
      </c>
      <c r="E176" s="34"/>
      <c r="F176" s="206" t="s">
        <v>306</v>
      </c>
      <c r="G176" s="34"/>
      <c r="H176" s="34"/>
      <c r="I176" s="120"/>
      <c r="J176" s="34"/>
      <c r="K176" s="34"/>
      <c r="L176" s="38"/>
      <c r="M176" s="207"/>
      <c r="N176" s="74"/>
      <c r="O176" s="74"/>
      <c r="P176" s="74"/>
      <c r="Q176" s="74"/>
      <c r="R176" s="74"/>
      <c r="S176" s="74"/>
      <c r="T176" s="75"/>
      <c r="AT176" s="12" t="s">
        <v>112</v>
      </c>
      <c r="AU176" s="12" t="s">
        <v>78</v>
      </c>
    </row>
    <row r="177" s="1" customFormat="1" ht="22.5" customHeight="1">
      <c r="B177" s="33"/>
      <c r="C177" s="193" t="s">
        <v>307</v>
      </c>
      <c r="D177" s="193" t="s">
        <v>105</v>
      </c>
      <c r="E177" s="194" t="s">
        <v>308</v>
      </c>
      <c r="F177" s="195" t="s">
        <v>309</v>
      </c>
      <c r="G177" s="196" t="s">
        <v>264</v>
      </c>
      <c r="H177" s="197">
        <v>1</v>
      </c>
      <c r="I177" s="198"/>
      <c r="J177" s="199">
        <f>ROUND(I177*H177,2)</f>
        <v>0</v>
      </c>
      <c r="K177" s="195" t="s">
        <v>109</v>
      </c>
      <c r="L177" s="38"/>
      <c r="M177" s="200" t="s">
        <v>1</v>
      </c>
      <c r="N177" s="201" t="s">
        <v>42</v>
      </c>
      <c r="O177" s="74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AR177" s="12" t="s">
        <v>110</v>
      </c>
      <c r="AT177" s="12" t="s">
        <v>105</v>
      </c>
      <c r="AU177" s="12" t="s">
        <v>78</v>
      </c>
      <c r="AY177" s="12" t="s">
        <v>102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2" t="s">
        <v>76</v>
      </c>
      <c r="BK177" s="204">
        <f>ROUND(I177*H177,2)</f>
        <v>0</v>
      </c>
      <c r="BL177" s="12" t="s">
        <v>110</v>
      </c>
      <c r="BM177" s="12" t="s">
        <v>310</v>
      </c>
    </row>
    <row r="178" s="1" customFormat="1">
      <c r="B178" s="33"/>
      <c r="C178" s="34"/>
      <c r="D178" s="205" t="s">
        <v>112</v>
      </c>
      <c r="E178" s="34"/>
      <c r="F178" s="206" t="s">
        <v>311</v>
      </c>
      <c r="G178" s="34"/>
      <c r="H178" s="34"/>
      <c r="I178" s="120"/>
      <c r="J178" s="34"/>
      <c r="K178" s="34"/>
      <c r="L178" s="38"/>
      <c r="M178" s="207"/>
      <c r="N178" s="74"/>
      <c r="O178" s="74"/>
      <c r="P178" s="74"/>
      <c r="Q178" s="74"/>
      <c r="R178" s="74"/>
      <c r="S178" s="74"/>
      <c r="T178" s="75"/>
      <c r="AT178" s="12" t="s">
        <v>112</v>
      </c>
      <c r="AU178" s="12" t="s">
        <v>78</v>
      </c>
    </row>
    <row r="179" s="1" customFormat="1" ht="22.5" customHeight="1">
      <c r="B179" s="33"/>
      <c r="C179" s="193" t="s">
        <v>312</v>
      </c>
      <c r="D179" s="193" t="s">
        <v>105</v>
      </c>
      <c r="E179" s="194" t="s">
        <v>313</v>
      </c>
      <c r="F179" s="195" t="s">
        <v>314</v>
      </c>
      <c r="G179" s="196" t="s">
        <v>264</v>
      </c>
      <c r="H179" s="197">
        <v>1</v>
      </c>
      <c r="I179" s="198"/>
      <c r="J179" s="199">
        <f>ROUND(I179*H179,2)</f>
        <v>0</v>
      </c>
      <c r="K179" s="195" t="s">
        <v>109</v>
      </c>
      <c r="L179" s="38"/>
      <c r="M179" s="200" t="s">
        <v>1</v>
      </c>
      <c r="N179" s="201" t="s">
        <v>42</v>
      </c>
      <c r="O179" s="74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AR179" s="12" t="s">
        <v>110</v>
      </c>
      <c r="AT179" s="12" t="s">
        <v>105</v>
      </c>
      <c r="AU179" s="12" t="s">
        <v>78</v>
      </c>
      <c r="AY179" s="12" t="s">
        <v>102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2" t="s">
        <v>76</v>
      </c>
      <c r="BK179" s="204">
        <f>ROUND(I179*H179,2)</f>
        <v>0</v>
      </c>
      <c r="BL179" s="12" t="s">
        <v>110</v>
      </c>
      <c r="BM179" s="12" t="s">
        <v>315</v>
      </c>
    </row>
    <row r="180" s="1" customFormat="1">
      <c r="B180" s="33"/>
      <c r="C180" s="34"/>
      <c r="D180" s="205" t="s">
        <v>112</v>
      </c>
      <c r="E180" s="34"/>
      <c r="F180" s="206" t="s">
        <v>316</v>
      </c>
      <c r="G180" s="34"/>
      <c r="H180" s="34"/>
      <c r="I180" s="120"/>
      <c r="J180" s="34"/>
      <c r="K180" s="34"/>
      <c r="L180" s="38"/>
      <c r="M180" s="207"/>
      <c r="N180" s="74"/>
      <c r="O180" s="74"/>
      <c r="P180" s="74"/>
      <c r="Q180" s="74"/>
      <c r="R180" s="74"/>
      <c r="S180" s="74"/>
      <c r="T180" s="75"/>
      <c r="AT180" s="12" t="s">
        <v>112</v>
      </c>
      <c r="AU180" s="12" t="s">
        <v>78</v>
      </c>
    </row>
    <row r="181" s="1" customFormat="1" ht="22.5" customHeight="1">
      <c r="B181" s="33"/>
      <c r="C181" s="193" t="s">
        <v>317</v>
      </c>
      <c r="D181" s="193" t="s">
        <v>105</v>
      </c>
      <c r="E181" s="194" t="s">
        <v>318</v>
      </c>
      <c r="F181" s="195" t="s">
        <v>319</v>
      </c>
      <c r="G181" s="196" t="s">
        <v>264</v>
      </c>
      <c r="H181" s="197">
        <v>1</v>
      </c>
      <c r="I181" s="198"/>
      <c r="J181" s="199">
        <f>ROUND(I181*H181,2)</f>
        <v>0</v>
      </c>
      <c r="K181" s="195" t="s">
        <v>109</v>
      </c>
      <c r="L181" s="38"/>
      <c r="M181" s="200" t="s">
        <v>1</v>
      </c>
      <c r="N181" s="201" t="s">
        <v>42</v>
      </c>
      <c r="O181" s="74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AR181" s="12" t="s">
        <v>110</v>
      </c>
      <c r="AT181" s="12" t="s">
        <v>105</v>
      </c>
      <c r="AU181" s="12" t="s">
        <v>78</v>
      </c>
      <c r="AY181" s="12" t="s">
        <v>102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2" t="s">
        <v>76</v>
      </c>
      <c r="BK181" s="204">
        <f>ROUND(I181*H181,2)</f>
        <v>0</v>
      </c>
      <c r="BL181" s="12" t="s">
        <v>110</v>
      </c>
      <c r="BM181" s="12" t="s">
        <v>320</v>
      </c>
    </row>
    <row r="182" s="1" customFormat="1">
      <c r="B182" s="33"/>
      <c r="C182" s="34"/>
      <c r="D182" s="205" t="s">
        <v>112</v>
      </c>
      <c r="E182" s="34"/>
      <c r="F182" s="206" t="s">
        <v>321</v>
      </c>
      <c r="G182" s="34"/>
      <c r="H182" s="34"/>
      <c r="I182" s="120"/>
      <c r="J182" s="34"/>
      <c r="K182" s="34"/>
      <c r="L182" s="38"/>
      <c r="M182" s="207"/>
      <c r="N182" s="74"/>
      <c r="O182" s="74"/>
      <c r="P182" s="74"/>
      <c r="Q182" s="74"/>
      <c r="R182" s="74"/>
      <c r="S182" s="74"/>
      <c r="T182" s="75"/>
      <c r="AT182" s="12" t="s">
        <v>112</v>
      </c>
      <c r="AU182" s="12" t="s">
        <v>78</v>
      </c>
    </row>
    <row r="183" s="1" customFormat="1" ht="22.5" customHeight="1">
      <c r="B183" s="33"/>
      <c r="C183" s="193" t="s">
        <v>322</v>
      </c>
      <c r="D183" s="193" t="s">
        <v>105</v>
      </c>
      <c r="E183" s="194" t="s">
        <v>323</v>
      </c>
      <c r="F183" s="195" t="s">
        <v>324</v>
      </c>
      <c r="G183" s="196" t="s">
        <v>264</v>
      </c>
      <c r="H183" s="197">
        <v>1</v>
      </c>
      <c r="I183" s="198"/>
      <c r="J183" s="199">
        <f>ROUND(I183*H183,2)</f>
        <v>0</v>
      </c>
      <c r="K183" s="195" t="s">
        <v>109</v>
      </c>
      <c r="L183" s="38"/>
      <c r="M183" s="200" t="s">
        <v>1</v>
      </c>
      <c r="N183" s="201" t="s">
        <v>42</v>
      </c>
      <c r="O183" s="74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AR183" s="12" t="s">
        <v>110</v>
      </c>
      <c r="AT183" s="12" t="s">
        <v>105</v>
      </c>
      <c r="AU183" s="12" t="s">
        <v>78</v>
      </c>
      <c r="AY183" s="12" t="s">
        <v>102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2" t="s">
        <v>76</v>
      </c>
      <c r="BK183" s="204">
        <f>ROUND(I183*H183,2)</f>
        <v>0</v>
      </c>
      <c r="BL183" s="12" t="s">
        <v>110</v>
      </c>
      <c r="BM183" s="12" t="s">
        <v>325</v>
      </c>
    </row>
    <row r="184" s="1" customFormat="1">
      <c r="B184" s="33"/>
      <c r="C184" s="34"/>
      <c r="D184" s="205" t="s">
        <v>112</v>
      </c>
      <c r="E184" s="34"/>
      <c r="F184" s="206" t="s">
        <v>326</v>
      </c>
      <c r="G184" s="34"/>
      <c r="H184" s="34"/>
      <c r="I184" s="120"/>
      <c r="J184" s="34"/>
      <c r="K184" s="34"/>
      <c r="L184" s="38"/>
      <c r="M184" s="207"/>
      <c r="N184" s="74"/>
      <c r="O184" s="74"/>
      <c r="P184" s="74"/>
      <c r="Q184" s="74"/>
      <c r="R184" s="74"/>
      <c r="S184" s="74"/>
      <c r="T184" s="75"/>
      <c r="AT184" s="12" t="s">
        <v>112</v>
      </c>
      <c r="AU184" s="12" t="s">
        <v>78</v>
      </c>
    </row>
    <row r="185" s="1" customFormat="1" ht="22.5" customHeight="1">
      <c r="B185" s="33"/>
      <c r="C185" s="193" t="s">
        <v>327</v>
      </c>
      <c r="D185" s="193" t="s">
        <v>105</v>
      </c>
      <c r="E185" s="194" t="s">
        <v>328</v>
      </c>
      <c r="F185" s="195" t="s">
        <v>329</v>
      </c>
      <c r="G185" s="196" t="s">
        <v>264</v>
      </c>
      <c r="H185" s="197">
        <v>1</v>
      </c>
      <c r="I185" s="198"/>
      <c r="J185" s="199">
        <f>ROUND(I185*H185,2)</f>
        <v>0</v>
      </c>
      <c r="K185" s="195" t="s">
        <v>109</v>
      </c>
      <c r="L185" s="38"/>
      <c r="M185" s="200" t="s">
        <v>1</v>
      </c>
      <c r="N185" s="201" t="s">
        <v>42</v>
      </c>
      <c r="O185" s="74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AR185" s="12" t="s">
        <v>110</v>
      </c>
      <c r="AT185" s="12" t="s">
        <v>105</v>
      </c>
      <c r="AU185" s="12" t="s">
        <v>78</v>
      </c>
      <c r="AY185" s="12" t="s">
        <v>102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2" t="s">
        <v>76</v>
      </c>
      <c r="BK185" s="204">
        <f>ROUND(I185*H185,2)</f>
        <v>0</v>
      </c>
      <c r="BL185" s="12" t="s">
        <v>110</v>
      </c>
      <c r="BM185" s="12" t="s">
        <v>330</v>
      </c>
    </row>
    <row r="186" s="1" customFormat="1">
      <c r="B186" s="33"/>
      <c r="C186" s="34"/>
      <c r="D186" s="205" t="s">
        <v>112</v>
      </c>
      <c r="E186" s="34"/>
      <c r="F186" s="206" t="s">
        <v>331</v>
      </c>
      <c r="G186" s="34"/>
      <c r="H186" s="34"/>
      <c r="I186" s="120"/>
      <c r="J186" s="34"/>
      <c r="K186" s="34"/>
      <c r="L186" s="38"/>
      <c r="M186" s="207"/>
      <c r="N186" s="74"/>
      <c r="O186" s="74"/>
      <c r="P186" s="74"/>
      <c r="Q186" s="74"/>
      <c r="R186" s="74"/>
      <c r="S186" s="74"/>
      <c r="T186" s="75"/>
      <c r="AT186" s="12" t="s">
        <v>112</v>
      </c>
      <c r="AU186" s="12" t="s">
        <v>78</v>
      </c>
    </row>
    <row r="187" s="1" customFormat="1" ht="22.5" customHeight="1">
      <c r="B187" s="33"/>
      <c r="C187" s="193" t="s">
        <v>332</v>
      </c>
      <c r="D187" s="193" t="s">
        <v>105</v>
      </c>
      <c r="E187" s="194" t="s">
        <v>333</v>
      </c>
      <c r="F187" s="195" t="s">
        <v>334</v>
      </c>
      <c r="G187" s="196" t="s">
        <v>264</v>
      </c>
      <c r="H187" s="197">
        <v>1</v>
      </c>
      <c r="I187" s="198"/>
      <c r="J187" s="199">
        <f>ROUND(I187*H187,2)</f>
        <v>0</v>
      </c>
      <c r="K187" s="195" t="s">
        <v>109</v>
      </c>
      <c r="L187" s="38"/>
      <c r="M187" s="200" t="s">
        <v>1</v>
      </c>
      <c r="N187" s="201" t="s">
        <v>42</v>
      </c>
      <c r="O187" s="74"/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AR187" s="12" t="s">
        <v>110</v>
      </c>
      <c r="AT187" s="12" t="s">
        <v>105</v>
      </c>
      <c r="AU187" s="12" t="s">
        <v>78</v>
      </c>
      <c r="AY187" s="12" t="s">
        <v>102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2" t="s">
        <v>76</v>
      </c>
      <c r="BK187" s="204">
        <f>ROUND(I187*H187,2)</f>
        <v>0</v>
      </c>
      <c r="BL187" s="12" t="s">
        <v>110</v>
      </c>
      <c r="BM187" s="12" t="s">
        <v>335</v>
      </c>
    </row>
    <row r="188" s="1" customFormat="1">
      <c r="B188" s="33"/>
      <c r="C188" s="34"/>
      <c r="D188" s="205" t="s">
        <v>112</v>
      </c>
      <c r="E188" s="34"/>
      <c r="F188" s="206" t="s">
        <v>336</v>
      </c>
      <c r="G188" s="34"/>
      <c r="H188" s="34"/>
      <c r="I188" s="120"/>
      <c r="J188" s="34"/>
      <c r="K188" s="34"/>
      <c r="L188" s="38"/>
      <c r="M188" s="207"/>
      <c r="N188" s="74"/>
      <c r="O188" s="74"/>
      <c r="P188" s="74"/>
      <c r="Q188" s="74"/>
      <c r="R188" s="74"/>
      <c r="S188" s="74"/>
      <c r="T188" s="75"/>
      <c r="AT188" s="12" t="s">
        <v>112</v>
      </c>
      <c r="AU188" s="12" t="s">
        <v>78</v>
      </c>
    </row>
    <row r="189" s="1" customFormat="1" ht="22.5" customHeight="1">
      <c r="B189" s="33"/>
      <c r="C189" s="193" t="s">
        <v>337</v>
      </c>
      <c r="D189" s="193" t="s">
        <v>105</v>
      </c>
      <c r="E189" s="194" t="s">
        <v>338</v>
      </c>
      <c r="F189" s="195" t="s">
        <v>339</v>
      </c>
      <c r="G189" s="196" t="s">
        <v>264</v>
      </c>
      <c r="H189" s="197">
        <v>1</v>
      </c>
      <c r="I189" s="198"/>
      <c r="J189" s="199">
        <f>ROUND(I189*H189,2)</f>
        <v>0</v>
      </c>
      <c r="K189" s="195" t="s">
        <v>109</v>
      </c>
      <c r="L189" s="38"/>
      <c r="M189" s="200" t="s">
        <v>1</v>
      </c>
      <c r="N189" s="201" t="s">
        <v>42</v>
      </c>
      <c r="O189" s="74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AR189" s="12" t="s">
        <v>110</v>
      </c>
      <c r="AT189" s="12" t="s">
        <v>105</v>
      </c>
      <c r="AU189" s="12" t="s">
        <v>78</v>
      </c>
      <c r="AY189" s="12" t="s">
        <v>102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2" t="s">
        <v>76</v>
      </c>
      <c r="BK189" s="204">
        <f>ROUND(I189*H189,2)</f>
        <v>0</v>
      </c>
      <c r="BL189" s="12" t="s">
        <v>110</v>
      </c>
      <c r="BM189" s="12" t="s">
        <v>340</v>
      </c>
    </row>
    <row r="190" s="1" customFormat="1">
      <c r="B190" s="33"/>
      <c r="C190" s="34"/>
      <c r="D190" s="205" t="s">
        <v>112</v>
      </c>
      <c r="E190" s="34"/>
      <c r="F190" s="206" t="s">
        <v>341</v>
      </c>
      <c r="G190" s="34"/>
      <c r="H190" s="34"/>
      <c r="I190" s="120"/>
      <c r="J190" s="34"/>
      <c r="K190" s="34"/>
      <c r="L190" s="38"/>
      <c r="M190" s="207"/>
      <c r="N190" s="74"/>
      <c r="O190" s="74"/>
      <c r="P190" s="74"/>
      <c r="Q190" s="74"/>
      <c r="R190" s="74"/>
      <c r="S190" s="74"/>
      <c r="T190" s="75"/>
      <c r="AT190" s="12" t="s">
        <v>112</v>
      </c>
      <c r="AU190" s="12" t="s">
        <v>78</v>
      </c>
    </row>
    <row r="191" s="1" customFormat="1" ht="22.5" customHeight="1">
      <c r="B191" s="33"/>
      <c r="C191" s="193" t="s">
        <v>342</v>
      </c>
      <c r="D191" s="193" t="s">
        <v>105</v>
      </c>
      <c r="E191" s="194" t="s">
        <v>343</v>
      </c>
      <c r="F191" s="195" t="s">
        <v>344</v>
      </c>
      <c r="G191" s="196" t="s">
        <v>264</v>
      </c>
      <c r="H191" s="197">
        <v>1</v>
      </c>
      <c r="I191" s="198"/>
      <c r="J191" s="199">
        <f>ROUND(I191*H191,2)</f>
        <v>0</v>
      </c>
      <c r="K191" s="195" t="s">
        <v>109</v>
      </c>
      <c r="L191" s="38"/>
      <c r="M191" s="200" t="s">
        <v>1</v>
      </c>
      <c r="N191" s="201" t="s">
        <v>42</v>
      </c>
      <c r="O191" s="74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AR191" s="12" t="s">
        <v>110</v>
      </c>
      <c r="AT191" s="12" t="s">
        <v>105</v>
      </c>
      <c r="AU191" s="12" t="s">
        <v>78</v>
      </c>
      <c r="AY191" s="12" t="s">
        <v>102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2" t="s">
        <v>76</v>
      </c>
      <c r="BK191" s="204">
        <f>ROUND(I191*H191,2)</f>
        <v>0</v>
      </c>
      <c r="BL191" s="12" t="s">
        <v>110</v>
      </c>
      <c r="BM191" s="12" t="s">
        <v>345</v>
      </c>
    </row>
    <row r="192" s="1" customFormat="1">
      <c r="B192" s="33"/>
      <c r="C192" s="34"/>
      <c r="D192" s="205" t="s">
        <v>112</v>
      </c>
      <c r="E192" s="34"/>
      <c r="F192" s="206" t="s">
        <v>346</v>
      </c>
      <c r="G192" s="34"/>
      <c r="H192" s="34"/>
      <c r="I192" s="120"/>
      <c r="J192" s="34"/>
      <c r="K192" s="34"/>
      <c r="L192" s="38"/>
      <c r="M192" s="207"/>
      <c r="N192" s="74"/>
      <c r="O192" s="74"/>
      <c r="P192" s="74"/>
      <c r="Q192" s="74"/>
      <c r="R192" s="74"/>
      <c r="S192" s="74"/>
      <c r="T192" s="75"/>
      <c r="AT192" s="12" t="s">
        <v>112</v>
      </c>
      <c r="AU192" s="12" t="s">
        <v>78</v>
      </c>
    </row>
    <row r="193" s="1" customFormat="1" ht="22.5" customHeight="1">
      <c r="B193" s="33"/>
      <c r="C193" s="193" t="s">
        <v>347</v>
      </c>
      <c r="D193" s="193" t="s">
        <v>105</v>
      </c>
      <c r="E193" s="194" t="s">
        <v>348</v>
      </c>
      <c r="F193" s="195" t="s">
        <v>349</v>
      </c>
      <c r="G193" s="196" t="s">
        <v>264</v>
      </c>
      <c r="H193" s="197">
        <v>1</v>
      </c>
      <c r="I193" s="198"/>
      <c r="J193" s="199">
        <f>ROUND(I193*H193,2)</f>
        <v>0</v>
      </c>
      <c r="K193" s="195" t="s">
        <v>109</v>
      </c>
      <c r="L193" s="38"/>
      <c r="M193" s="200" t="s">
        <v>1</v>
      </c>
      <c r="N193" s="201" t="s">
        <v>42</v>
      </c>
      <c r="O193" s="74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AR193" s="12" t="s">
        <v>110</v>
      </c>
      <c r="AT193" s="12" t="s">
        <v>105</v>
      </c>
      <c r="AU193" s="12" t="s">
        <v>78</v>
      </c>
      <c r="AY193" s="12" t="s">
        <v>102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2" t="s">
        <v>76</v>
      </c>
      <c r="BK193" s="204">
        <f>ROUND(I193*H193,2)</f>
        <v>0</v>
      </c>
      <c r="BL193" s="12" t="s">
        <v>110</v>
      </c>
      <c r="BM193" s="12" t="s">
        <v>350</v>
      </c>
    </row>
    <row r="194" s="1" customFormat="1">
      <c r="B194" s="33"/>
      <c r="C194" s="34"/>
      <c r="D194" s="205" t="s">
        <v>112</v>
      </c>
      <c r="E194" s="34"/>
      <c r="F194" s="206" t="s">
        <v>351</v>
      </c>
      <c r="G194" s="34"/>
      <c r="H194" s="34"/>
      <c r="I194" s="120"/>
      <c r="J194" s="34"/>
      <c r="K194" s="34"/>
      <c r="L194" s="38"/>
      <c r="M194" s="207"/>
      <c r="N194" s="74"/>
      <c r="O194" s="74"/>
      <c r="P194" s="74"/>
      <c r="Q194" s="74"/>
      <c r="R194" s="74"/>
      <c r="S194" s="74"/>
      <c r="T194" s="75"/>
      <c r="AT194" s="12" t="s">
        <v>112</v>
      </c>
      <c r="AU194" s="12" t="s">
        <v>78</v>
      </c>
    </row>
    <row r="195" s="1" customFormat="1" ht="22.5" customHeight="1">
      <c r="B195" s="33"/>
      <c r="C195" s="193" t="s">
        <v>352</v>
      </c>
      <c r="D195" s="193" t="s">
        <v>105</v>
      </c>
      <c r="E195" s="194" t="s">
        <v>353</v>
      </c>
      <c r="F195" s="195" t="s">
        <v>354</v>
      </c>
      <c r="G195" s="196" t="s">
        <v>264</v>
      </c>
      <c r="H195" s="197">
        <v>1</v>
      </c>
      <c r="I195" s="198"/>
      <c r="J195" s="199">
        <f>ROUND(I195*H195,2)</f>
        <v>0</v>
      </c>
      <c r="K195" s="195" t="s">
        <v>109</v>
      </c>
      <c r="L195" s="38"/>
      <c r="M195" s="200" t="s">
        <v>1</v>
      </c>
      <c r="N195" s="201" t="s">
        <v>42</v>
      </c>
      <c r="O195" s="74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AR195" s="12" t="s">
        <v>110</v>
      </c>
      <c r="AT195" s="12" t="s">
        <v>105</v>
      </c>
      <c r="AU195" s="12" t="s">
        <v>78</v>
      </c>
      <c r="AY195" s="12" t="s">
        <v>102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2" t="s">
        <v>76</v>
      </c>
      <c r="BK195" s="204">
        <f>ROUND(I195*H195,2)</f>
        <v>0</v>
      </c>
      <c r="BL195" s="12" t="s">
        <v>110</v>
      </c>
      <c r="BM195" s="12" t="s">
        <v>355</v>
      </c>
    </row>
    <row r="196" s="1" customFormat="1">
      <c r="B196" s="33"/>
      <c r="C196" s="34"/>
      <c r="D196" s="205" t="s">
        <v>112</v>
      </c>
      <c r="E196" s="34"/>
      <c r="F196" s="206" t="s">
        <v>356</v>
      </c>
      <c r="G196" s="34"/>
      <c r="H196" s="34"/>
      <c r="I196" s="120"/>
      <c r="J196" s="34"/>
      <c r="K196" s="34"/>
      <c r="L196" s="38"/>
      <c r="M196" s="207"/>
      <c r="N196" s="74"/>
      <c r="O196" s="74"/>
      <c r="P196" s="74"/>
      <c r="Q196" s="74"/>
      <c r="R196" s="74"/>
      <c r="S196" s="74"/>
      <c r="T196" s="75"/>
      <c r="AT196" s="12" t="s">
        <v>112</v>
      </c>
      <c r="AU196" s="12" t="s">
        <v>78</v>
      </c>
    </row>
    <row r="197" s="1" customFormat="1" ht="22.5" customHeight="1">
      <c r="B197" s="33"/>
      <c r="C197" s="193" t="s">
        <v>357</v>
      </c>
      <c r="D197" s="193" t="s">
        <v>105</v>
      </c>
      <c r="E197" s="194" t="s">
        <v>358</v>
      </c>
      <c r="F197" s="195" t="s">
        <v>359</v>
      </c>
      <c r="G197" s="196" t="s">
        <v>264</v>
      </c>
      <c r="H197" s="197">
        <v>1</v>
      </c>
      <c r="I197" s="198"/>
      <c r="J197" s="199">
        <f>ROUND(I197*H197,2)</f>
        <v>0</v>
      </c>
      <c r="K197" s="195" t="s">
        <v>109</v>
      </c>
      <c r="L197" s="38"/>
      <c r="M197" s="200" t="s">
        <v>1</v>
      </c>
      <c r="N197" s="201" t="s">
        <v>42</v>
      </c>
      <c r="O197" s="74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AR197" s="12" t="s">
        <v>110</v>
      </c>
      <c r="AT197" s="12" t="s">
        <v>105</v>
      </c>
      <c r="AU197" s="12" t="s">
        <v>78</v>
      </c>
      <c r="AY197" s="12" t="s">
        <v>102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2" t="s">
        <v>76</v>
      </c>
      <c r="BK197" s="204">
        <f>ROUND(I197*H197,2)</f>
        <v>0</v>
      </c>
      <c r="BL197" s="12" t="s">
        <v>110</v>
      </c>
      <c r="BM197" s="12" t="s">
        <v>360</v>
      </c>
    </row>
    <row r="198" s="1" customFormat="1">
      <c r="B198" s="33"/>
      <c r="C198" s="34"/>
      <c r="D198" s="205" t="s">
        <v>112</v>
      </c>
      <c r="E198" s="34"/>
      <c r="F198" s="206" t="s">
        <v>361</v>
      </c>
      <c r="G198" s="34"/>
      <c r="H198" s="34"/>
      <c r="I198" s="120"/>
      <c r="J198" s="34"/>
      <c r="K198" s="34"/>
      <c r="L198" s="38"/>
      <c r="M198" s="207"/>
      <c r="N198" s="74"/>
      <c r="O198" s="74"/>
      <c r="P198" s="74"/>
      <c r="Q198" s="74"/>
      <c r="R198" s="74"/>
      <c r="S198" s="74"/>
      <c r="T198" s="75"/>
      <c r="AT198" s="12" t="s">
        <v>112</v>
      </c>
      <c r="AU198" s="12" t="s">
        <v>78</v>
      </c>
    </row>
    <row r="199" s="1" customFormat="1" ht="22.5" customHeight="1">
      <c r="B199" s="33"/>
      <c r="C199" s="193" t="s">
        <v>362</v>
      </c>
      <c r="D199" s="193" t="s">
        <v>105</v>
      </c>
      <c r="E199" s="194" t="s">
        <v>363</v>
      </c>
      <c r="F199" s="195" t="s">
        <v>364</v>
      </c>
      <c r="G199" s="196" t="s">
        <v>264</v>
      </c>
      <c r="H199" s="197">
        <v>1</v>
      </c>
      <c r="I199" s="198"/>
      <c r="J199" s="199">
        <f>ROUND(I199*H199,2)</f>
        <v>0</v>
      </c>
      <c r="K199" s="195" t="s">
        <v>109</v>
      </c>
      <c r="L199" s="38"/>
      <c r="M199" s="200" t="s">
        <v>1</v>
      </c>
      <c r="N199" s="201" t="s">
        <v>42</v>
      </c>
      <c r="O199" s="74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AR199" s="12" t="s">
        <v>110</v>
      </c>
      <c r="AT199" s="12" t="s">
        <v>105</v>
      </c>
      <c r="AU199" s="12" t="s">
        <v>78</v>
      </c>
      <c r="AY199" s="12" t="s">
        <v>102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2" t="s">
        <v>76</v>
      </c>
      <c r="BK199" s="204">
        <f>ROUND(I199*H199,2)</f>
        <v>0</v>
      </c>
      <c r="BL199" s="12" t="s">
        <v>110</v>
      </c>
      <c r="BM199" s="12" t="s">
        <v>365</v>
      </c>
    </row>
    <row r="200" s="1" customFormat="1">
      <c r="B200" s="33"/>
      <c r="C200" s="34"/>
      <c r="D200" s="205" t="s">
        <v>112</v>
      </c>
      <c r="E200" s="34"/>
      <c r="F200" s="206" t="s">
        <v>366</v>
      </c>
      <c r="G200" s="34"/>
      <c r="H200" s="34"/>
      <c r="I200" s="120"/>
      <c r="J200" s="34"/>
      <c r="K200" s="34"/>
      <c r="L200" s="38"/>
      <c r="M200" s="207"/>
      <c r="N200" s="74"/>
      <c r="O200" s="74"/>
      <c r="P200" s="74"/>
      <c r="Q200" s="74"/>
      <c r="R200" s="74"/>
      <c r="S200" s="74"/>
      <c r="T200" s="75"/>
      <c r="AT200" s="12" t="s">
        <v>112</v>
      </c>
      <c r="AU200" s="12" t="s">
        <v>78</v>
      </c>
    </row>
    <row r="201" s="1" customFormat="1" ht="22.5" customHeight="1">
      <c r="B201" s="33"/>
      <c r="C201" s="193" t="s">
        <v>367</v>
      </c>
      <c r="D201" s="193" t="s">
        <v>105</v>
      </c>
      <c r="E201" s="194" t="s">
        <v>368</v>
      </c>
      <c r="F201" s="195" t="s">
        <v>369</v>
      </c>
      <c r="G201" s="196" t="s">
        <v>264</v>
      </c>
      <c r="H201" s="197">
        <v>1</v>
      </c>
      <c r="I201" s="198"/>
      <c r="J201" s="199">
        <f>ROUND(I201*H201,2)</f>
        <v>0</v>
      </c>
      <c r="K201" s="195" t="s">
        <v>109</v>
      </c>
      <c r="L201" s="38"/>
      <c r="M201" s="200" t="s">
        <v>1</v>
      </c>
      <c r="N201" s="201" t="s">
        <v>42</v>
      </c>
      <c r="O201" s="74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AR201" s="12" t="s">
        <v>110</v>
      </c>
      <c r="AT201" s="12" t="s">
        <v>105</v>
      </c>
      <c r="AU201" s="12" t="s">
        <v>78</v>
      </c>
      <c r="AY201" s="12" t="s">
        <v>102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2" t="s">
        <v>76</v>
      </c>
      <c r="BK201" s="204">
        <f>ROUND(I201*H201,2)</f>
        <v>0</v>
      </c>
      <c r="BL201" s="12" t="s">
        <v>110</v>
      </c>
      <c r="BM201" s="12" t="s">
        <v>370</v>
      </c>
    </row>
    <row r="202" s="1" customFormat="1">
      <c r="B202" s="33"/>
      <c r="C202" s="34"/>
      <c r="D202" s="205" t="s">
        <v>112</v>
      </c>
      <c r="E202" s="34"/>
      <c r="F202" s="206" t="s">
        <v>371</v>
      </c>
      <c r="G202" s="34"/>
      <c r="H202" s="34"/>
      <c r="I202" s="120"/>
      <c r="J202" s="34"/>
      <c r="K202" s="34"/>
      <c r="L202" s="38"/>
      <c r="M202" s="207"/>
      <c r="N202" s="74"/>
      <c r="O202" s="74"/>
      <c r="P202" s="74"/>
      <c r="Q202" s="74"/>
      <c r="R202" s="74"/>
      <c r="S202" s="74"/>
      <c r="T202" s="75"/>
      <c r="AT202" s="12" t="s">
        <v>112</v>
      </c>
      <c r="AU202" s="12" t="s">
        <v>78</v>
      </c>
    </row>
    <row r="203" s="1" customFormat="1" ht="22.5" customHeight="1">
      <c r="B203" s="33"/>
      <c r="C203" s="193" t="s">
        <v>372</v>
      </c>
      <c r="D203" s="193" t="s">
        <v>105</v>
      </c>
      <c r="E203" s="194" t="s">
        <v>373</v>
      </c>
      <c r="F203" s="195" t="s">
        <v>374</v>
      </c>
      <c r="G203" s="196" t="s">
        <v>264</v>
      </c>
      <c r="H203" s="197">
        <v>1</v>
      </c>
      <c r="I203" s="198"/>
      <c r="J203" s="199">
        <f>ROUND(I203*H203,2)</f>
        <v>0</v>
      </c>
      <c r="K203" s="195" t="s">
        <v>109</v>
      </c>
      <c r="L203" s="38"/>
      <c r="M203" s="200" t="s">
        <v>1</v>
      </c>
      <c r="N203" s="201" t="s">
        <v>42</v>
      </c>
      <c r="O203" s="74"/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AR203" s="12" t="s">
        <v>110</v>
      </c>
      <c r="AT203" s="12" t="s">
        <v>105</v>
      </c>
      <c r="AU203" s="12" t="s">
        <v>78</v>
      </c>
      <c r="AY203" s="12" t="s">
        <v>102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2" t="s">
        <v>76</v>
      </c>
      <c r="BK203" s="204">
        <f>ROUND(I203*H203,2)</f>
        <v>0</v>
      </c>
      <c r="BL203" s="12" t="s">
        <v>110</v>
      </c>
      <c r="BM203" s="12" t="s">
        <v>375</v>
      </c>
    </row>
    <row r="204" s="1" customFormat="1">
      <c r="B204" s="33"/>
      <c r="C204" s="34"/>
      <c r="D204" s="205" t="s">
        <v>112</v>
      </c>
      <c r="E204" s="34"/>
      <c r="F204" s="206" t="s">
        <v>376</v>
      </c>
      <c r="G204" s="34"/>
      <c r="H204" s="34"/>
      <c r="I204" s="120"/>
      <c r="J204" s="34"/>
      <c r="K204" s="34"/>
      <c r="L204" s="38"/>
      <c r="M204" s="207"/>
      <c r="N204" s="74"/>
      <c r="O204" s="74"/>
      <c r="P204" s="74"/>
      <c r="Q204" s="74"/>
      <c r="R204" s="74"/>
      <c r="S204" s="74"/>
      <c r="T204" s="75"/>
      <c r="AT204" s="12" t="s">
        <v>112</v>
      </c>
      <c r="AU204" s="12" t="s">
        <v>78</v>
      </c>
    </row>
    <row r="205" s="1" customFormat="1" ht="22.5" customHeight="1">
      <c r="B205" s="33"/>
      <c r="C205" s="193" t="s">
        <v>377</v>
      </c>
      <c r="D205" s="193" t="s">
        <v>105</v>
      </c>
      <c r="E205" s="194" t="s">
        <v>378</v>
      </c>
      <c r="F205" s="195" t="s">
        <v>379</v>
      </c>
      <c r="G205" s="196" t="s">
        <v>264</v>
      </c>
      <c r="H205" s="197">
        <v>1</v>
      </c>
      <c r="I205" s="198"/>
      <c r="J205" s="199">
        <f>ROUND(I205*H205,2)</f>
        <v>0</v>
      </c>
      <c r="K205" s="195" t="s">
        <v>109</v>
      </c>
      <c r="L205" s="38"/>
      <c r="M205" s="200" t="s">
        <v>1</v>
      </c>
      <c r="N205" s="201" t="s">
        <v>42</v>
      </c>
      <c r="O205" s="74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AR205" s="12" t="s">
        <v>110</v>
      </c>
      <c r="AT205" s="12" t="s">
        <v>105</v>
      </c>
      <c r="AU205" s="12" t="s">
        <v>78</v>
      </c>
      <c r="AY205" s="12" t="s">
        <v>102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2" t="s">
        <v>76</v>
      </c>
      <c r="BK205" s="204">
        <f>ROUND(I205*H205,2)</f>
        <v>0</v>
      </c>
      <c r="BL205" s="12" t="s">
        <v>110</v>
      </c>
      <c r="BM205" s="12" t="s">
        <v>380</v>
      </c>
    </row>
    <row r="206" s="1" customFormat="1">
      <c r="B206" s="33"/>
      <c r="C206" s="34"/>
      <c r="D206" s="205" t="s">
        <v>112</v>
      </c>
      <c r="E206" s="34"/>
      <c r="F206" s="206" t="s">
        <v>381</v>
      </c>
      <c r="G206" s="34"/>
      <c r="H206" s="34"/>
      <c r="I206" s="120"/>
      <c r="J206" s="34"/>
      <c r="K206" s="34"/>
      <c r="L206" s="38"/>
      <c r="M206" s="207"/>
      <c r="N206" s="74"/>
      <c r="O206" s="74"/>
      <c r="P206" s="74"/>
      <c r="Q206" s="74"/>
      <c r="R206" s="74"/>
      <c r="S206" s="74"/>
      <c r="T206" s="75"/>
      <c r="AT206" s="12" t="s">
        <v>112</v>
      </c>
      <c r="AU206" s="12" t="s">
        <v>78</v>
      </c>
    </row>
    <row r="207" s="1" customFormat="1" ht="22.5" customHeight="1">
      <c r="B207" s="33"/>
      <c r="C207" s="193" t="s">
        <v>382</v>
      </c>
      <c r="D207" s="193" t="s">
        <v>105</v>
      </c>
      <c r="E207" s="194" t="s">
        <v>383</v>
      </c>
      <c r="F207" s="195" t="s">
        <v>384</v>
      </c>
      <c r="G207" s="196" t="s">
        <v>264</v>
      </c>
      <c r="H207" s="197">
        <v>1</v>
      </c>
      <c r="I207" s="198"/>
      <c r="J207" s="199">
        <f>ROUND(I207*H207,2)</f>
        <v>0</v>
      </c>
      <c r="K207" s="195" t="s">
        <v>109</v>
      </c>
      <c r="L207" s="38"/>
      <c r="M207" s="200" t="s">
        <v>1</v>
      </c>
      <c r="N207" s="201" t="s">
        <v>42</v>
      </c>
      <c r="O207" s="74"/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AR207" s="12" t="s">
        <v>110</v>
      </c>
      <c r="AT207" s="12" t="s">
        <v>105</v>
      </c>
      <c r="AU207" s="12" t="s">
        <v>78</v>
      </c>
      <c r="AY207" s="12" t="s">
        <v>102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2" t="s">
        <v>76</v>
      </c>
      <c r="BK207" s="204">
        <f>ROUND(I207*H207,2)</f>
        <v>0</v>
      </c>
      <c r="BL207" s="12" t="s">
        <v>110</v>
      </c>
      <c r="BM207" s="12" t="s">
        <v>385</v>
      </c>
    </row>
    <row r="208" s="1" customFormat="1">
      <c r="B208" s="33"/>
      <c r="C208" s="34"/>
      <c r="D208" s="205" t="s">
        <v>112</v>
      </c>
      <c r="E208" s="34"/>
      <c r="F208" s="206" t="s">
        <v>386</v>
      </c>
      <c r="G208" s="34"/>
      <c r="H208" s="34"/>
      <c r="I208" s="120"/>
      <c r="J208" s="34"/>
      <c r="K208" s="34"/>
      <c r="L208" s="38"/>
      <c r="M208" s="207"/>
      <c r="N208" s="74"/>
      <c r="O208" s="74"/>
      <c r="P208" s="74"/>
      <c r="Q208" s="74"/>
      <c r="R208" s="74"/>
      <c r="S208" s="74"/>
      <c r="T208" s="75"/>
      <c r="AT208" s="12" t="s">
        <v>112</v>
      </c>
      <c r="AU208" s="12" t="s">
        <v>78</v>
      </c>
    </row>
    <row r="209" s="1" customFormat="1" ht="22.5" customHeight="1">
      <c r="B209" s="33"/>
      <c r="C209" s="193" t="s">
        <v>387</v>
      </c>
      <c r="D209" s="193" t="s">
        <v>105</v>
      </c>
      <c r="E209" s="194" t="s">
        <v>388</v>
      </c>
      <c r="F209" s="195" t="s">
        <v>389</v>
      </c>
      <c r="G209" s="196" t="s">
        <v>264</v>
      </c>
      <c r="H209" s="197">
        <v>1</v>
      </c>
      <c r="I209" s="198"/>
      <c r="J209" s="199">
        <f>ROUND(I209*H209,2)</f>
        <v>0</v>
      </c>
      <c r="K209" s="195" t="s">
        <v>109</v>
      </c>
      <c r="L209" s="38"/>
      <c r="M209" s="200" t="s">
        <v>1</v>
      </c>
      <c r="N209" s="201" t="s">
        <v>42</v>
      </c>
      <c r="O209" s="74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AR209" s="12" t="s">
        <v>110</v>
      </c>
      <c r="AT209" s="12" t="s">
        <v>105</v>
      </c>
      <c r="AU209" s="12" t="s">
        <v>78</v>
      </c>
      <c r="AY209" s="12" t="s">
        <v>102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2" t="s">
        <v>76</v>
      </c>
      <c r="BK209" s="204">
        <f>ROUND(I209*H209,2)</f>
        <v>0</v>
      </c>
      <c r="BL209" s="12" t="s">
        <v>110</v>
      </c>
      <c r="BM209" s="12" t="s">
        <v>390</v>
      </c>
    </row>
    <row r="210" s="1" customFormat="1">
      <c r="B210" s="33"/>
      <c r="C210" s="34"/>
      <c r="D210" s="205" t="s">
        <v>112</v>
      </c>
      <c r="E210" s="34"/>
      <c r="F210" s="206" t="s">
        <v>391</v>
      </c>
      <c r="G210" s="34"/>
      <c r="H210" s="34"/>
      <c r="I210" s="120"/>
      <c r="J210" s="34"/>
      <c r="K210" s="34"/>
      <c r="L210" s="38"/>
      <c r="M210" s="207"/>
      <c r="N210" s="74"/>
      <c r="O210" s="74"/>
      <c r="P210" s="74"/>
      <c r="Q210" s="74"/>
      <c r="R210" s="74"/>
      <c r="S210" s="74"/>
      <c r="T210" s="75"/>
      <c r="AT210" s="12" t="s">
        <v>112</v>
      </c>
      <c r="AU210" s="12" t="s">
        <v>78</v>
      </c>
    </row>
    <row r="211" s="1" customFormat="1" ht="22.5" customHeight="1">
      <c r="B211" s="33"/>
      <c r="C211" s="193" t="s">
        <v>392</v>
      </c>
      <c r="D211" s="193" t="s">
        <v>105</v>
      </c>
      <c r="E211" s="194" t="s">
        <v>393</v>
      </c>
      <c r="F211" s="195" t="s">
        <v>394</v>
      </c>
      <c r="G211" s="196" t="s">
        <v>264</v>
      </c>
      <c r="H211" s="197">
        <v>1</v>
      </c>
      <c r="I211" s="198"/>
      <c r="J211" s="199">
        <f>ROUND(I211*H211,2)</f>
        <v>0</v>
      </c>
      <c r="K211" s="195" t="s">
        <v>109</v>
      </c>
      <c r="L211" s="38"/>
      <c r="M211" s="200" t="s">
        <v>1</v>
      </c>
      <c r="N211" s="201" t="s">
        <v>42</v>
      </c>
      <c r="O211" s="74"/>
      <c r="P211" s="202">
        <f>O211*H211</f>
        <v>0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AR211" s="12" t="s">
        <v>110</v>
      </c>
      <c r="AT211" s="12" t="s">
        <v>105</v>
      </c>
      <c r="AU211" s="12" t="s">
        <v>78</v>
      </c>
      <c r="AY211" s="12" t="s">
        <v>102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2" t="s">
        <v>76</v>
      </c>
      <c r="BK211" s="204">
        <f>ROUND(I211*H211,2)</f>
        <v>0</v>
      </c>
      <c r="BL211" s="12" t="s">
        <v>110</v>
      </c>
      <c r="BM211" s="12" t="s">
        <v>395</v>
      </c>
    </row>
    <row r="212" s="1" customFormat="1">
      <c r="B212" s="33"/>
      <c r="C212" s="34"/>
      <c r="D212" s="205" t="s">
        <v>112</v>
      </c>
      <c r="E212" s="34"/>
      <c r="F212" s="206" t="s">
        <v>396</v>
      </c>
      <c r="G212" s="34"/>
      <c r="H212" s="34"/>
      <c r="I212" s="120"/>
      <c r="J212" s="34"/>
      <c r="K212" s="34"/>
      <c r="L212" s="38"/>
      <c r="M212" s="207"/>
      <c r="N212" s="74"/>
      <c r="O212" s="74"/>
      <c r="P212" s="74"/>
      <c r="Q212" s="74"/>
      <c r="R212" s="74"/>
      <c r="S212" s="74"/>
      <c r="T212" s="75"/>
      <c r="AT212" s="12" t="s">
        <v>112</v>
      </c>
      <c r="AU212" s="12" t="s">
        <v>78</v>
      </c>
    </row>
    <row r="213" s="1" customFormat="1" ht="22.5" customHeight="1">
      <c r="B213" s="33"/>
      <c r="C213" s="193" t="s">
        <v>397</v>
      </c>
      <c r="D213" s="193" t="s">
        <v>105</v>
      </c>
      <c r="E213" s="194" t="s">
        <v>398</v>
      </c>
      <c r="F213" s="195" t="s">
        <v>399</v>
      </c>
      <c r="G213" s="196" t="s">
        <v>264</v>
      </c>
      <c r="H213" s="197">
        <v>1</v>
      </c>
      <c r="I213" s="198"/>
      <c r="J213" s="199">
        <f>ROUND(I213*H213,2)</f>
        <v>0</v>
      </c>
      <c r="K213" s="195" t="s">
        <v>109</v>
      </c>
      <c r="L213" s="38"/>
      <c r="M213" s="200" t="s">
        <v>1</v>
      </c>
      <c r="N213" s="201" t="s">
        <v>42</v>
      </c>
      <c r="O213" s="74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AR213" s="12" t="s">
        <v>110</v>
      </c>
      <c r="AT213" s="12" t="s">
        <v>105</v>
      </c>
      <c r="AU213" s="12" t="s">
        <v>78</v>
      </c>
      <c r="AY213" s="12" t="s">
        <v>102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2" t="s">
        <v>76</v>
      </c>
      <c r="BK213" s="204">
        <f>ROUND(I213*H213,2)</f>
        <v>0</v>
      </c>
      <c r="BL213" s="12" t="s">
        <v>110</v>
      </c>
      <c r="BM213" s="12" t="s">
        <v>400</v>
      </c>
    </row>
    <row r="214" s="1" customFormat="1">
      <c r="B214" s="33"/>
      <c r="C214" s="34"/>
      <c r="D214" s="205" t="s">
        <v>112</v>
      </c>
      <c r="E214" s="34"/>
      <c r="F214" s="206" t="s">
        <v>401</v>
      </c>
      <c r="G214" s="34"/>
      <c r="H214" s="34"/>
      <c r="I214" s="120"/>
      <c r="J214" s="34"/>
      <c r="K214" s="34"/>
      <c r="L214" s="38"/>
      <c r="M214" s="207"/>
      <c r="N214" s="74"/>
      <c r="O214" s="74"/>
      <c r="P214" s="74"/>
      <c r="Q214" s="74"/>
      <c r="R214" s="74"/>
      <c r="S214" s="74"/>
      <c r="T214" s="75"/>
      <c r="AT214" s="12" t="s">
        <v>112</v>
      </c>
      <c r="AU214" s="12" t="s">
        <v>78</v>
      </c>
    </row>
    <row r="215" s="1" customFormat="1" ht="22.5" customHeight="1">
      <c r="B215" s="33"/>
      <c r="C215" s="193" t="s">
        <v>402</v>
      </c>
      <c r="D215" s="193" t="s">
        <v>105</v>
      </c>
      <c r="E215" s="194" t="s">
        <v>403</v>
      </c>
      <c r="F215" s="195" t="s">
        <v>404</v>
      </c>
      <c r="G215" s="196" t="s">
        <v>264</v>
      </c>
      <c r="H215" s="197">
        <v>1</v>
      </c>
      <c r="I215" s="198"/>
      <c r="J215" s="199">
        <f>ROUND(I215*H215,2)</f>
        <v>0</v>
      </c>
      <c r="K215" s="195" t="s">
        <v>109</v>
      </c>
      <c r="L215" s="38"/>
      <c r="M215" s="200" t="s">
        <v>1</v>
      </c>
      <c r="N215" s="201" t="s">
        <v>42</v>
      </c>
      <c r="O215" s="74"/>
      <c r="P215" s="202">
        <f>O215*H215</f>
        <v>0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AR215" s="12" t="s">
        <v>110</v>
      </c>
      <c r="AT215" s="12" t="s">
        <v>105</v>
      </c>
      <c r="AU215" s="12" t="s">
        <v>78</v>
      </c>
      <c r="AY215" s="12" t="s">
        <v>102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2" t="s">
        <v>76</v>
      </c>
      <c r="BK215" s="204">
        <f>ROUND(I215*H215,2)</f>
        <v>0</v>
      </c>
      <c r="BL215" s="12" t="s">
        <v>110</v>
      </c>
      <c r="BM215" s="12" t="s">
        <v>405</v>
      </c>
    </row>
    <row r="216" s="1" customFormat="1">
      <c r="B216" s="33"/>
      <c r="C216" s="34"/>
      <c r="D216" s="205" t="s">
        <v>112</v>
      </c>
      <c r="E216" s="34"/>
      <c r="F216" s="206" t="s">
        <v>406</v>
      </c>
      <c r="G216" s="34"/>
      <c r="H216" s="34"/>
      <c r="I216" s="120"/>
      <c r="J216" s="34"/>
      <c r="K216" s="34"/>
      <c r="L216" s="38"/>
      <c r="M216" s="207"/>
      <c r="N216" s="74"/>
      <c r="O216" s="74"/>
      <c r="P216" s="74"/>
      <c r="Q216" s="74"/>
      <c r="R216" s="74"/>
      <c r="S216" s="74"/>
      <c r="T216" s="75"/>
      <c r="AT216" s="12" t="s">
        <v>112</v>
      </c>
      <c r="AU216" s="12" t="s">
        <v>78</v>
      </c>
    </row>
    <row r="217" s="1" customFormat="1" ht="22.5" customHeight="1">
      <c r="B217" s="33"/>
      <c r="C217" s="193" t="s">
        <v>407</v>
      </c>
      <c r="D217" s="193" t="s">
        <v>105</v>
      </c>
      <c r="E217" s="194" t="s">
        <v>408</v>
      </c>
      <c r="F217" s="195" t="s">
        <v>409</v>
      </c>
      <c r="G217" s="196" t="s">
        <v>264</v>
      </c>
      <c r="H217" s="197">
        <v>1</v>
      </c>
      <c r="I217" s="198"/>
      <c r="J217" s="199">
        <f>ROUND(I217*H217,2)</f>
        <v>0</v>
      </c>
      <c r="K217" s="195" t="s">
        <v>109</v>
      </c>
      <c r="L217" s="38"/>
      <c r="M217" s="200" t="s">
        <v>1</v>
      </c>
      <c r="N217" s="201" t="s">
        <v>42</v>
      </c>
      <c r="O217" s="74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AR217" s="12" t="s">
        <v>110</v>
      </c>
      <c r="AT217" s="12" t="s">
        <v>105</v>
      </c>
      <c r="AU217" s="12" t="s">
        <v>78</v>
      </c>
      <c r="AY217" s="12" t="s">
        <v>102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2" t="s">
        <v>76</v>
      </c>
      <c r="BK217" s="204">
        <f>ROUND(I217*H217,2)</f>
        <v>0</v>
      </c>
      <c r="BL217" s="12" t="s">
        <v>110</v>
      </c>
      <c r="BM217" s="12" t="s">
        <v>410</v>
      </c>
    </row>
    <row r="218" s="1" customFormat="1">
      <c r="B218" s="33"/>
      <c r="C218" s="34"/>
      <c r="D218" s="205" t="s">
        <v>112</v>
      </c>
      <c r="E218" s="34"/>
      <c r="F218" s="206" t="s">
        <v>411</v>
      </c>
      <c r="G218" s="34"/>
      <c r="H218" s="34"/>
      <c r="I218" s="120"/>
      <c r="J218" s="34"/>
      <c r="K218" s="34"/>
      <c r="L218" s="38"/>
      <c r="M218" s="207"/>
      <c r="N218" s="74"/>
      <c r="O218" s="74"/>
      <c r="P218" s="74"/>
      <c r="Q218" s="74"/>
      <c r="R218" s="74"/>
      <c r="S218" s="74"/>
      <c r="T218" s="75"/>
      <c r="AT218" s="12" t="s">
        <v>112</v>
      </c>
      <c r="AU218" s="12" t="s">
        <v>78</v>
      </c>
    </row>
    <row r="219" s="1" customFormat="1" ht="22.5" customHeight="1">
      <c r="B219" s="33"/>
      <c r="C219" s="193" t="s">
        <v>412</v>
      </c>
      <c r="D219" s="193" t="s">
        <v>105</v>
      </c>
      <c r="E219" s="194" t="s">
        <v>413</v>
      </c>
      <c r="F219" s="195" t="s">
        <v>414</v>
      </c>
      <c r="G219" s="196" t="s">
        <v>264</v>
      </c>
      <c r="H219" s="197">
        <v>1</v>
      </c>
      <c r="I219" s="198"/>
      <c r="J219" s="199">
        <f>ROUND(I219*H219,2)</f>
        <v>0</v>
      </c>
      <c r="K219" s="195" t="s">
        <v>109</v>
      </c>
      <c r="L219" s="38"/>
      <c r="M219" s="200" t="s">
        <v>1</v>
      </c>
      <c r="N219" s="201" t="s">
        <v>42</v>
      </c>
      <c r="O219" s="74"/>
      <c r="P219" s="202">
        <f>O219*H219</f>
        <v>0</v>
      </c>
      <c r="Q219" s="202">
        <v>0</v>
      </c>
      <c r="R219" s="202">
        <f>Q219*H219</f>
        <v>0</v>
      </c>
      <c r="S219" s="202">
        <v>0</v>
      </c>
      <c r="T219" s="203">
        <f>S219*H219</f>
        <v>0</v>
      </c>
      <c r="AR219" s="12" t="s">
        <v>110</v>
      </c>
      <c r="AT219" s="12" t="s">
        <v>105</v>
      </c>
      <c r="AU219" s="12" t="s">
        <v>78</v>
      </c>
      <c r="AY219" s="12" t="s">
        <v>102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2" t="s">
        <v>76</v>
      </c>
      <c r="BK219" s="204">
        <f>ROUND(I219*H219,2)</f>
        <v>0</v>
      </c>
      <c r="BL219" s="12" t="s">
        <v>110</v>
      </c>
      <c r="BM219" s="12" t="s">
        <v>415</v>
      </c>
    </row>
    <row r="220" s="1" customFormat="1">
      <c r="B220" s="33"/>
      <c r="C220" s="34"/>
      <c r="D220" s="205" t="s">
        <v>112</v>
      </c>
      <c r="E220" s="34"/>
      <c r="F220" s="206" t="s">
        <v>416</v>
      </c>
      <c r="G220" s="34"/>
      <c r="H220" s="34"/>
      <c r="I220" s="120"/>
      <c r="J220" s="34"/>
      <c r="K220" s="34"/>
      <c r="L220" s="38"/>
      <c r="M220" s="207"/>
      <c r="N220" s="74"/>
      <c r="O220" s="74"/>
      <c r="P220" s="74"/>
      <c r="Q220" s="74"/>
      <c r="R220" s="74"/>
      <c r="S220" s="74"/>
      <c r="T220" s="75"/>
      <c r="AT220" s="12" t="s">
        <v>112</v>
      </c>
      <c r="AU220" s="12" t="s">
        <v>78</v>
      </c>
    </row>
    <row r="221" s="1" customFormat="1" ht="22.5" customHeight="1">
      <c r="B221" s="33"/>
      <c r="C221" s="193" t="s">
        <v>417</v>
      </c>
      <c r="D221" s="193" t="s">
        <v>105</v>
      </c>
      <c r="E221" s="194" t="s">
        <v>418</v>
      </c>
      <c r="F221" s="195" t="s">
        <v>419</v>
      </c>
      <c r="G221" s="196" t="s">
        <v>264</v>
      </c>
      <c r="H221" s="197">
        <v>1</v>
      </c>
      <c r="I221" s="198"/>
      <c r="J221" s="199">
        <f>ROUND(I221*H221,2)</f>
        <v>0</v>
      </c>
      <c r="K221" s="195" t="s">
        <v>109</v>
      </c>
      <c r="L221" s="38"/>
      <c r="M221" s="200" t="s">
        <v>1</v>
      </c>
      <c r="N221" s="201" t="s">
        <v>42</v>
      </c>
      <c r="O221" s="74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AR221" s="12" t="s">
        <v>110</v>
      </c>
      <c r="AT221" s="12" t="s">
        <v>105</v>
      </c>
      <c r="AU221" s="12" t="s">
        <v>78</v>
      </c>
      <c r="AY221" s="12" t="s">
        <v>102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2" t="s">
        <v>76</v>
      </c>
      <c r="BK221" s="204">
        <f>ROUND(I221*H221,2)</f>
        <v>0</v>
      </c>
      <c r="BL221" s="12" t="s">
        <v>110</v>
      </c>
      <c r="BM221" s="12" t="s">
        <v>420</v>
      </c>
    </row>
    <row r="222" s="1" customFormat="1">
      <c r="B222" s="33"/>
      <c r="C222" s="34"/>
      <c r="D222" s="205" t="s">
        <v>112</v>
      </c>
      <c r="E222" s="34"/>
      <c r="F222" s="206" t="s">
        <v>421</v>
      </c>
      <c r="G222" s="34"/>
      <c r="H222" s="34"/>
      <c r="I222" s="120"/>
      <c r="J222" s="34"/>
      <c r="K222" s="34"/>
      <c r="L222" s="38"/>
      <c r="M222" s="207"/>
      <c r="N222" s="74"/>
      <c r="O222" s="74"/>
      <c r="P222" s="74"/>
      <c r="Q222" s="74"/>
      <c r="R222" s="74"/>
      <c r="S222" s="74"/>
      <c r="T222" s="75"/>
      <c r="AT222" s="12" t="s">
        <v>112</v>
      </c>
      <c r="AU222" s="12" t="s">
        <v>78</v>
      </c>
    </row>
    <row r="223" s="1" customFormat="1" ht="22.5" customHeight="1">
      <c r="B223" s="33"/>
      <c r="C223" s="193" t="s">
        <v>422</v>
      </c>
      <c r="D223" s="193" t="s">
        <v>105</v>
      </c>
      <c r="E223" s="194" t="s">
        <v>423</v>
      </c>
      <c r="F223" s="195" t="s">
        <v>424</v>
      </c>
      <c r="G223" s="196" t="s">
        <v>264</v>
      </c>
      <c r="H223" s="197">
        <v>1</v>
      </c>
      <c r="I223" s="198"/>
      <c r="J223" s="199">
        <f>ROUND(I223*H223,2)</f>
        <v>0</v>
      </c>
      <c r="K223" s="195" t="s">
        <v>109</v>
      </c>
      <c r="L223" s="38"/>
      <c r="M223" s="200" t="s">
        <v>1</v>
      </c>
      <c r="N223" s="201" t="s">
        <v>42</v>
      </c>
      <c r="O223" s="74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AR223" s="12" t="s">
        <v>110</v>
      </c>
      <c r="AT223" s="12" t="s">
        <v>105</v>
      </c>
      <c r="AU223" s="12" t="s">
        <v>78</v>
      </c>
      <c r="AY223" s="12" t="s">
        <v>102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2" t="s">
        <v>76</v>
      </c>
      <c r="BK223" s="204">
        <f>ROUND(I223*H223,2)</f>
        <v>0</v>
      </c>
      <c r="BL223" s="12" t="s">
        <v>110</v>
      </c>
      <c r="BM223" s="12" t="s">
        <v>425</v>
      </c>
    </row>
    <row r="224" s="1" customFormat="1">
      <c r="B224" s="33"/>
      <c r="C224" s="34"/>
      <c r="D224" s="205" t="s">
        <v>112</v>
      </c>
      <c r="E224" s="34"/>
      <c r="F224" s="206" t="s">
        <v>426</v>
      </c>
      <c r="G224" s="34"/>
      <c r="H224" s="34"/>
      <c r="I224" s="120"/>
      <c r="J224" s="34"/>
      <c r="K224" s="34"/>
      <c r="L224" s="38"/>
      <c r="M224" s="207"/>
      <c r="N224" s="74"/>
      <c r="O224" s="74"/>
      <c r="P224" s="74"/>
      <c r="Q224" s="74"/>
      <c r="R224" s="74"/>
      <c r="S224" s="74"/>
      <c r="T224" s="75"/>
      <c r="AT224" s="12" t="s">
        <v>112</v>
      </c>
      <c r="AU224" s="12" t="s">
        <v>78</v>
      </c>
    </row>
    <row r="225" s="1" customFormat="1" ht="22.5" customHeight="1">
      <c r="B225" s="33"/>
      <c r="C225" s="193" t="s">
        <v>427</v>
      </c>
      <c r="D225" s="193" t="s">
        <v>105</v>
      </c>
      <c r="E225" s="194" t="s">
        <v>428</v>
      </c>
      <c r="F225" s="195" t="s">
        <v>429</v>
      </c>
      <c r="G225" s="196" t="s">
        <v>264</v>
      </c>
      <c r="H225" s="197">
        <v>1</v>
      </c>
      <c r="I225" s="198"/>
      <c r="J225" s="199">
        <f>ROUND(I225*H225,2)</f>
        <v>0</v>
      </c>
      <c r="K225" s="195" t="s">
        <v>109</v>
      </c>
      <c r="L225" s="38"/>
      <c r="M225" s="200" t="s">
        <v>1</v>
      </c>
      <c r="N225" s="201" t="s">
        <v>42</v>
      </c>
      <c r="O225" s="74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AR225" s="12" t="s">
        <v>110</v>
      </c>
      <c r="AT225" s="12" t="s">
        <v>105</v>
      </c>
      <c r="AU225" s="12" t="s">
        <v>78</v>
      </c>
      <c r="AY225" s="12" t="s">
        <v>102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2" t="s">
        <v>76</v>
      </c>
      <c r="BK225" s="204">
        <f>ROUND(I225*H225,2)</f>
        <v>0</v>
      </c>
      <c r="BL225" s="12" t="s">
        <v>110</v>
      </c>
      <c r="BM225" s="12" t="s">
        <v>430</v>
      </c>
    </row>
    <row r="226" s="1" customFormat="1">
      <c r="B226" s="33"/>
      <c r="C226" s="34"/>
      <c r="D226" s="205" t="s">
        <v>112</v>
      </c>
      <c r="E226" s="34"/>
      <c r="F226" s="206" t="s">
        <v>431</v>
      </c>
      <c r="G226" s="34"/>
      <c r="H226" s="34"/>
      <c r="I226" s="120"/>
      <c r="J226" s="34"/>
      <c r="K226" s="34"/>
      <c r="L226" s="38"/>
      <c r="M226" s="207"/>
      <c r="N226" s="74"/>
      <c r="O226" s="74"/>
      <c r="P226" s="74"/>
      <c r="Q226" s="74"/>
      <c r="R226" s="74"/>
      <c r="S226" s="74"/>
      <c r="T226" s="75"/>
      <c r="AT226" s="12" t="s">
        <v>112</v>
      </c>
      <c r="AU226" s="12" t="s">
        <v>78</v>
      </c>
    </row>
    <row r="227" s="1" customFormat="1" ht="22.5" customHeight="1">
      <c r="B227" s="33"/>
      <c r="C227" s="193" t="s">
        <v>432</v>
      </c>
      <c r="D227" s="193" t="s">
        <v>105</v>
      </c>
      <c r="E227" s="194" t="s">
        <v>433</v>
      </c>
      <c r="F227" s="195" t="s">
        <v>434</v>
      </c>
      <c r="G227" s="196" t="s">
        <v>264</v>
      </c>
      <c r="H227" s="197">
        <v>1</v>
      </c>
      <c r="I227" s="198"/>
      <c r="J227" s="199">
        <f>ROUND(I227*H227,2)</f>
        <v>0</v>
      </c>
      <c r="K227" s="195" t="s">
        <v>109</v>
      </c>
      <c r="L227" s="38"/>
      <c r="M227" s="200" t="s">
        <v>1</v>
      </c>
      <c r="N227" s="201" t="s">
        <v>42</v>
      </c>
      <c r="O227" s="74"/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AR227" s="12" t="s">
        <v>110</v>
      </c>
      <c r="AT227" s="12" t="s">
        <v>105</v>
      </c>
      <c r="AU227" s="12" t="s">
        <v>78</v>
      </c>
      <c r="AY227" s="12" t="s">
        <v>102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2" t="s">
        <v>76</v>
      </c>
      <c r="BK227" s="204">
        <f>ROUND(I227*H227,2)</f>
        <v>0</v>
      </c>
      <c r="BL227" s="12" t="s">
        <v>110</v>
      </c>
      <c r="BM227" s="12" t="s">
        <v>435</v>
      </c>
    </row>
    <row r="228" s="1" customFormat="1">
      <c r="B228" s="33"/>
      <c r="C228" s="34"/>
      <c r="D228" s="205" t="s">
        <v>112</v>
      </c>
      <c r="E228" s="34"/>
      <c r="F228" s="206" t="s">
        <v>436</v>
      </c>
      <c r="G228" s="34"/>
      <c r="H228" s="34"/>
      <c r="I228" s="120"/>
      <c r="J228" s="34"/>
      <c r="K228" s="34"/>
      <c r="L228" s="38"/>
      <c r="M228" s="207"/>
      <c r="N228" s="74"/>
      <c r="O228" s="74"/>
      <c r="P228" s="74"/>
      <c r="Q228" s="74"/>
      <c r="R228" s="74"/>
      <c r="S228" s="74"/>
      <c r="T228" s="75"/>
      <c r="AT228" s="12" t="s">
        <v>112</v>
      </c>
      <c r="AU228" s="12" t="s">
        <v>78</v>
      </c>
    </row>
    <row r="229" s="1" customFormat="1" ht="22.5" customHeight="1">
      <c r="B229" s="33"/>
      <c r="C229" s="193" t="s">
        <v>437</v>
      </c>
      <c r="D229" s="193" t="s">
        <v>105</v>
      </c>
      <c r="E229" s="194" t="s">
        <v>438</v>
      </c>
      <c r="F229" s="195" t="s">
        <v>439</v>
      </c>
      <c r="G229" s="196" t="s">
        <v>264</v>
      </c>
      <c r="H229" s="197">
        <v>1</v>
      </c>
      <c r="I229" s="198"/>
      <c r="J229" s="199">
        <f>ROUND(I229*H229,2)</f>
        <v>0</v>
      </c>
      <c r="K229" s="195" t="s">
        <v>109</v>
      </c>
      <c r="L229" s="38"/>
      <c r="M229" s="200" t="s">
        <v>1</v>
      </c>
      <c r="N229" s="201" t="s">
        <v>42</v>
      </c>
      <c r="O229" s="74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AR229" s="12" t="s">
        <v>110</v>
      </c>
      <c r="AT229" s="12" t="s">
        <v>105</v>
      </c>
      <c r="AU229" s="12" t="s">
        <v>78</v>
      </c>
      <c r="AY229" s="12" t="s">
        <v>102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2" t="s">
        <v>76</v>
      </c>
      <c r="BK229" s="204">
        <f>ROUND(I229*H229,2)</f>
        <v>0</v>
      </c>
      <c r="BL229" s="12" t="s">
        <v>110</v>
      </c>
      <c r="BM229" s="12" t="s">
        <v>440</v>
      </c>
    </row>
    <row r="230" s="1" customFormat="1">
      <c r="B230" s="33"/>
      <c r="C230" s="34"/>
      <c r="D230" s="205" t="s">
        <v>112</v>
      </c>
      <c r="E230" s="34"/>
      <c r="F230" s="206" t="s">
        <v>441</v>
      </c>
      <c r="G230" s="34"/>
      <c r="H230" s="34"/>
      <c r="I230" s="120"/>
      <c r="J230" s="34"/>
      <c r="K230" s="34"/>
      <c r="L230" s="38"/>
      <c r="M230" s="207"/>
      <c r="N230" s="74"/>
      <c r="O230" s="74"/>
      <c r="P230" s="74"/>
      <c r="Q230" s="74"/>
      <c r="R230" s="74"/>
      <c r="S230" s="74"/>
      <c r="T230" s="75"/>
      <c r="AT230" s="12" t="s">
        <v>112</v>
      </c>
      <c r="AU230" s="12" t="s">
        <v>78</v>
      </c>
    </row>
    <row r="231" s="1" customFormat="1" ht="22.5" customHeight="1">
      <c r="B231" s="33"/>
      <c r="C231" s="193" t="s">
        <v>442</v>
      </c>
      <c r="D231" s="193" t="s">
        <v>105</v>
      </c>
      <c r="E231" s="194" t="s">
        <v>443</v>
      </c>
      <c r="F231" s="195" t="s">
        <v>444</v>
      </c>
      <c r="G231" s="196" t="s">
        <v>264</v>
      </c>
      <c r="H231" s="197">
        <v>1</v>
      </c>
      <c r="I231" s="198"/>
      <c r="J231" s="199">
        <f>ROUND(I231*H231,2)</f>
        <v>0</v>
      </c>
      <c r="K231" s="195" t="s">
        <v>109</v>
      </c>
      <c r="L231" s="38"/>
      <c r="M231" s="200" t="s">
        <v>1</v>
      </c>
      <c r="N231" s="201" t="s">
        <v>42</v>
      </c>
      <c r="O231" s="74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AR231" s="12" t="s">
        <v>110</v>
      </c>
      <c r="AT231" s="12" t="s">
        <v>105</v>
      </c>
      <c r="AU231" s="12" t="s">
        <v>78</v>
      </c>
      <c r="AY231" s="12" t="s">
        <v>102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2" t="s">
        <v>76</v>
      </c>
      <c r="BK231" s="204">
        <f>ROUND(I231*H231,2)</f>
        <v>0</v>
      </c>
      <c r="BL231" s="12" t="s">
        <v>110</v>
      </c>
      <c r="BM231" s="12" t="s">
        <v>445</v>
      </c>
    </row>
    <row r="232" s="1" customFormat="1">
      <c r="B232" s="33"/>
      <c r="C232" s="34"/>
      <c r="D232" s="205" t="s">
        <v>112</v>
      </c>
      <c r="E232" s="34"/>
      <c r="F232" s="206" t="s">
        <v>446</v>
      </c>
      <c r="G232" s="34"/>
      <c r="H232" s="34"/>
      <c r="I232" s="120"/>
      <c r="J232" s="34"/>
      <c r="K232" s="34"/>
      <c r="L232" s="38"/>
      <c r="M232" s="207"/>
      <c r="N232" s="74"/>
      <c r="O232" s="74"/>
      <c r="P232" s="74"/>
      <c r="Q232" s="74"/>
      <c r="R232" s="74"/>
      <c r="S232" s="74"/>
      <c r="T232" s="75"/>
      <c r="AT232" s="12" t="s">
        <v>112</v>
      </c>
      <c r="AU232" s="12" t="s">
        <v>78</v>
      </c>
    </row>
    <row r="233" s="1" customFormat="1" ht="22.5" customHeight="1">
      <c r="B233" s="33"/>
      <c r="C233" s="193" t="s">
        <v>447</v>
      </c>
      <c r="D233" s="193" t="s">
        <v>105</v>
      </c>
      <c r="E233" s="194" t="s">
        <v>448</v>
      </c>
      <c r="F233" s="195" t="s">
        <v>449</v>
      </c>
      <c r="G233" s="196" t="s">
        <v>264</v>
      </c>
      <c r="H233" s="197">
        <v>1</v>
      </c>
      <c r="I233" s="198"/>
      <c r="J233" s="199">
        <f>ROUND(I233*H233,2)</f>
        <v>0</v>
      </c>
      <c r="K233" s="195" t="s">
        <v>109</v>
      </c>
      <c r="L233" s="38"/>
      <c r="M233" s="200" t="s">
        <v>1</v>
      </c>
      <c r="N233" s="201" t="s">
        <v>42</v>
      </c>
      <c r="O233" s="74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AR233" s="12" t="s">
        <v>110</v>
      </c>
      <c r="AT233" s="12" t="s">
        <v>105</v>
      </c>
      <c r="AU233" s="12" t="s">
        <v>78</v>
      </c>
      <c r="AY233" s="12" t="s">
        <v>102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2" t="s">
        <v>76</v>
      </c>
      <c r="BK233" s="204">
        <f>ROUND(I233*H233,2)</f>
        <v>0</v>
      </c>
      <c r="BL233" s="12" t="s">
        <v>110</v>
      </c>
      <c r="BM233" s="12" t="s">
        <v>450</v>
      </c>
    </row>
    <row r="234" s="1" customFormat="1">
      <c r="B234" s="33"/>
      <c r="C234" s="34"/>
      <c r="D234" s="205" t="s">
        <v>112</v>
      </c>
      <c r="E234" s="34"/>
      <c r="F234" s="206" t="s">
        <v>451</v>
      </c>
      <c r="G234" s="34"/>
      <c r="H234" s="34"/>
      <c r="I234" s="120"/>
      <c r="J234" s="34"/>
      <c r="K234" s="34"/>
      <c r="L234" s="38"/>
      <c r="M234" s="207"/>
      <c r="N234" s="74"/>
      <c r="O234" s="74"/>
      <c r="P234" s="74"/>
      <c r="Q234" s="74"/>
      <c r="R234" s="74"/>
      <c r="S234" s="74"/>
      <c r="T234" s="75"/>
      <c r="AT234" s="12" t="s">
        <v>112</v>
      </c>
      <c r="AU234" s="12" t="s">
        <v>78</v>
      </c>
    </row>
    <row r="235" s="1" customFormat="1" ht="22.5" customHeight="1">
      <c r="B235" s="33"/>
      <c r="C235" s="193" t="s">
        <v>452</v>
      </c>
      <c r="D235" s="193" t="s">
        <v>105</v>
      </c>
      <c r="E235" s="194" t="s">
        <v>453</v>
      </c>
      <c r="F235" s="195" t="s">
        <v>454</v>
      </c>
      <c r="G235" s="196" t="s">
        <v>264</v>
      </c>
      <c r="H235" s="197">
        <v>1</v>
      </c>
      <c r="I235" s="198"/>
      <c r="J235" s="199">
        <f>ROUND(I235*H235,2)</f>
        <v>0</v>
      </c>
      <c r="K235" s="195" t="s">
        <v>109</v>
      </c>
      <c r="L235" s="38"/>
      <c r="M235" s="200" t="s">
        <v>1</v>
      </c>
      <c r="N235" s="201" t="s">
        <v>42</v>
      </c>
      <c r="O235" s="74"/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AR235" s="12" t="s">
        <v>110</v>
      </c>
      <c r="AT235" s="12" t="s">
        <v>105</v>
      </c>
      <c r="AU235" s="12" t="s">
        <v>78</v>
      </c>
      <c r="AY235" s="12" t="s">
        <v>102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2" t="s">
        <v>76</v>
      </c>
      <c r="BK235" s="204">
        <f>ROUND(I235*H235,2)</f>
        <v>0</v>
      </c>
      <c r="BL235" s="12" t="s">
        <v>110</v>
      </c>
      <c r="BM235" s="12" t="s">
        <v>455</v>
      </c>
    </row>
    <row r="236" s="1" customFormat="1">
      <c r="B236" s="33"/>
      <c r="C236" s="34"/>
      <c r="D236" s="205" t="s">
        <v>112</v>
      </c>
      <c r="E236" s="34"/>
      <c r="F236" s="206" t="s">
        <v>456</v>
      </c>
      <c r="G236" s="34"/>
      <c r="H236" s="34"/>
      <c r="I236" s="120"/>
      <c r="J236" s="34"/>
      <c r="K236" s="34"/>
      <c r="L236" s="38"/>
      <c r="M236" s="207"/>
      <c r="N236" s="74"/>
      <c r="O236" s="74"/>
      <c r="P236" s="74"/>
      <c r="Q236" s="74"/>
      <c r="R236" s="74"/>
      <c r="S236" s="74"/>
      <c r="T236" s="75"/>
      <c r="AT236" s="12" t="s">
        <v>112</v>
      </c>
      <c r="AU236" s="12" t="s">
        <v>78</v>
      </c>
    </row>
    <row r="237" s="1" customFormat="1" ht="22.5" customHeight="1">
      <c r="B237" s="33"/>
      <c r="C237" s="193" t="s">
        <v>457</v>
      </c>
      <c r="D237" s="193" t="s">
        <v>105</v>
      </c>
      <c r="E237" s="194" t="s">
        <v>458</v>
      </c>
      <c r="F237" s="195" t="s">
        <v>459</v>
      </c>
      <c r="G237" s="196" t="s">
        <v>264</v>
      </c>
      <c r="H237" s="197">
        <v>1</v>
      </c>
      <c r="I237" s="198"/>
      <c r="J237" s="199">
        <f>ROUND(I237*H237,2)</f>
        <v>0</v>
      </c>
      <c r="K237" s="195" t="s">
        <v>109</v>
      </c>
      <c r="L237" s="38"/>
      <c r="M237" s="200" t="s">
        <v>1</v>
      </c>
      <c r="N237" s="201" t="s">
        <v>42</v>
      </c>
      <c r="O237" s="74"/>
      <c r="P237" s="202">
        <f>O237*H237</f>
        <v>0</v>
      </c>
      <c r="Q237" s="202">
        <v>0</v>
      </c>
      <c r="R237" s="202">
        <f>Q237*H237</f>
        <v>0</v>
      </c>
      <c r="S237" s="202">
        <v>0</v>
      </c>
      <c r="T237" s="203">
        <f>S237*H237</f>
        <v>0</v>
      </c>
      <c r="AR237" s="12" t="s">
        <v>110</v>
      </c>
      <c r="AT237" s="12" t="s">
        <v>105</v>
      </c>
      <c r="AU237" s="12" t="s">
        <v>78</v>
      </c>
      <c r="AY237" s="12" t="s">
        <v>102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2" t="s">
        <v>76</v>
      </c>
      <c r="BK237" s="204">
        <f>ROUND(I237*H237,2)</f>
        <v>0</v>
      </c>
      <c r="BL237" s="12" t="s">
        <v>110</v>
      </c>
      <c r="BM237" s="12" t="s">
        <v>460</v>
      </c>
    </row>
    <row r="238" s="1" customFormat="1">
      <c r="B238" s="33"/>
      <c r="C238" s="34"/>
      <c r="D238" s="205" t="s">
        <v>112</v>
      </c>
      <c r="E238" s="34"/>
      <c r="F238" s="206" t="s">
        <v>461</v>
      </c>
      <c r="G238" s="34"/>
      <c r="H238" s="34"/>
      <c r="I238" s="120"/>
      <c r="J238" s="34"/>
      <c r="K238" s="34"/>
      <c r="L238" s="38"/>
      <c r="M238" s="207"/>
      <c r="N238" s="74"/>
      <c r="O238" s="74"/>
      <c r="P238" s="74"/>
      <c r="Q238" s="74"/>
      <c r="R238" s="74"/>
      <c r="S238" s="74"/>
      <c r="T238" s="75"/>
      <c r="AT238" s="12" t="s">
        <v>112</v>
      </c>
      <c r="AU238" s="12" t="s">
        <v>78</v>
      </c>
    </row>
    <row r="239" s="1" customFormat="1" ht="22.5" customHeight="1">
      <c r="B239" s="33"/>
      <c r="C239" s="193" t="s">
        <v>462</v>
      </c>
      <c r="D239" s="193" t="s">
        <v>105</v>
      </c>
      <c r="E239" s="194" t="s">
        <v>463</v>
      </c>
      <c r="F239" s="195" t="s">
        <v>464</v>
      </c>
      <c r="G239" s="196" t="s">
        <v>264</v>
      </c>
      <c r="H239" s="197">
        <v>1</v>
      </c>
      <c r="I239" s="198"/>
      <c r="J239" s="199">
        <f>ROUND(I239*H239,2)</f>
        <v>0</v>
      </c>
      <c r="K239" s="195" t="s">
        <v>109</v>
      </c>
      <c r="L239" s="38"/>
      <c r="M239" s="200" t="s">
        <v>1</v>
      </c>
      <c r="N239" s="201" t="s">
        <v>42</v>
      </c>
      <c r="O239" s="74"/>
      <c r="P239" s="202">
        <f>O239*H239</f>
        <v>0</v>
      </c>
      <c r="Q239" s="202">
        <v>0</v>
      </c>
      <c r="R239" s="202">
        <f>Q239*H239</f>
        <v>0</v>
      </c>
      <c r="S239" s="202">
        <v>0</v>
      </c>
      <c r="T239" s="203">
        <f>S239*H239</f>
        <v>0</v>
      </c>
      <c r="AR239" s="12" t="s">
        <v>110</v>
      </c>
      <c r="AT239" s="12" t="s">
        <v>105</v>
      </c>
      <c r="AU239" s="12" t="s">
        <v>78</v>
      </c>
      <c r="AY239" s="12" t="s">
        <v>102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2" t="s">
        <v>76</v>
      </c>
      <c r="BK239" s="204">
        <f>ROUND(I239*H239,2)</f>
        <v>0</v>
      </c>
      <c r="BL239" s="12" t="s">
        <v>110</v>
      </c>
      <c r="BM239" s="12" t="s">
        <v>465</v>
      </c>
    </row>
    <row r="240" s="1" customFormat="1">
      <c r="B240" s="33"/>
      <c r="C240" s="34"/>
      <c r="D240" s="205" t="s">
        <v>112</v>
      </c>
      <c r="E240" s="34"/>
      <c r="F240" s="206" t="s">
        <v>466</v>
      </c>
      <c r="G240" s="34"/>
      <c r="H240" s="34"/>
      <c r="I240" s="120"/>
      <c r="J240" s="34"/>
      <c r="K240" s="34"/>
      <c r="L240" s="38"/>
      <c r="M240" s="207"/>
      <c r="N240" s="74"/>
      <c r="O240" s="74"/>
      <c r="P240" s="74"/>
      <c r="Q240" s="74"/>
      <c r="R240" s="74"/>
      <c r="S240" s="74"/>
      <c r="T240" s="75"/>
      <c r="AT240" s="12" t="s">
        <v>112</v>
      </c>
      <c r="AU240" s="12" t="s">
        <v>78</v>
      </c>
    </row>
    <row r="241" s="1" customFormat="1" ht="22.5" customHeight="1">
      <c r="B241" s="33"/>
      <c r="C241" s="193" t="s">
        <v>467</v>
      </c>
      <c r="D241" s="193" t="s">
        <v>105</v>
      </c>
      <c r="E241" s="194" t="s">
        <v>468</v>
      </c>
      <c r="F241" s="195" t="s">
        <v>469</v>
      </c>
      <c r="G241" s="196" t="s">
        <v>264</v>
      </c>
      <c r="H241" s="197">
        <v>1</v>
      </c>
      <c r="I241" s="198"/>
      <c r="J241" s="199">
        <f>ROUND(I241*H241,2)</f>
        <v>0</v>
      </c>
      <c r="K241" s="195" t="s">
        <v>109</v>
      </c>
      <c r="L241" s="38"/>
      <c r="M241" s="200" t="s">
        <v>1</v>
      </c>
      <c r="N241" s="201" t="s">
        <v>42</v>
      </c>
      <c r="O241" s="74"/>
      <c r="P241" s="202">
        <f>O241*H241</f>
        <v>0</v>
      </c>
      <c r="Q241" s="202">
        <v>0</v>
      </c>
      <c r="R241" s="202">
        <f>Q241*H241</f>
        <v>0</v>
      </c>
      <c r="S241" s="202">
        <v>0</v>
      </c>
      <c r="T241" s="203">
        <f>S241*H241</f>
        <v>0</v>
      </c>
      <c r="AR241" s="12" t="s">
        <v>110</v>
      </c>
      <c r="AT241" s="12" t="s">
        <v>105</v>
      </c>
      <c r="AU241" s="12" t="s">
        <v>78</v>
      </c>
      <c r="AY241" s="12" t="s">
        <v>102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2" t="s">
        <v>76</v>
      </c>
      <c r="BK241" s="204">
        <f>ROUND(I241*H241,2)</f>
        <v>0</v>
      </c>
      <c r="BL241" s="12" t="s">
        <v>110</v>
      </c>
      <c r="BM241" s="12" t="s">
        <v>470</v>
      </c>
    </row>
    <row r="242" s="1" customFormat="1">
      <c r="B242" s="33"/>
      <c r="C242" s="34"/>
      <c r="D242" s="205" t="s">
        <v>112</v>
      </c>
      <c r="E242" s="34"/>
      <c r="F242" s="206" t="s">
        <v>471</v>
      </c>
      <c r="G242" s="34"/>
      <c r="H242" s="34"/>
      <c r="I242" s="120"/>
      <c r="J242" s="34"/>
      <c r="K242" s="34"/>
      <c r="L242" s="38"/>
      <c r="M242" s="207"/>
      <c r="N242" s="74"/>
      <c r="O242" s="74"/>
      <c r="P242" s="74"/>
      <c r="Q242" s="74"/>
      <c r="R242" s="74"/>
      <c r="S242" s="74"/>
      <c r="T242" s="75"/>
      <c r="AT242" s="12" t="s">
        <v>112</v>
      </c>
      <c r="AU242" s="12" t="s">
        <v>78</v>
      </c>
    </row>
    <row r="243" s="1" customFormat="1" ht="22.5" customHeight="1">
      <c r="B243" s="33"/>
      <c r="C243" s="193" t="s">
        <v>472</v>
      </c>
      <c r="D243" s="193" t="s">
        <v>105</v>
      </c>
      <c r="E243" s="194" t="s">
        <v>473</v>
      </c>
      <c r="F243" s="195" t="s">
        <v>474</v>
      </c>
      <c r="G243" s="196" t="s">
        <v>264</v>
      </c>
      <c r="H243" s="197">
        <v>1</v>
      </c>
      <c r="I243" s="198"/>
      <c r="J243" s="199">
        <f>ROUND(I243*H243,2)</f>
        <v>0</v>
      </c>
      <c r="K243" s="195" t="s">
        <v>109</v>
      </c>
      <c r="L243" s="38"/>
      <c r="M243" s="200" t="s">
        <v>1</v>
      </c>
      <c r="N243" s="201" t="s">
        <v>42</v>
      </c>
      <c r="O243" s="74"/>
      <c r="P243" s="202">
        <f>O243*H243</f>
        <v>0</v>
      </c>
      <c r="Q243" s="202">
        <v>0</v>
      </c>
      <c r="R243" s="202">
        <f>Q243*H243</f>
        <v>0</v>
      </c>
      <c r="S243" s="202">
        <v>0</v>
      </c>
      <c r="T243" s="203">
        <f>S243*H243</f>
        <v>0</v>
      </c>
      <c r="AR243" s="12" t="s">
        <v>110</v>
      </c>
      <c r="AT243" s="12" t="s">
        <v>105</v>
      </c>
      <c r="AU243" s="12" t="s">
        <v>78</v>
      </c>
      <c r="AY243" s="12" t="s">
        <v>102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2" t="s">
        <v>76</v>
      </c>
      <c r="BK243" s="204">
        <f>ROUND(I243*H243,2)</f>
        <v>0</v>
      </c>
      <c r="BL243" s="12" t="s">
        <v>110</v>
      </c>
      <c r="BM243" s="12" t="s">
        <v>475</v>
      </c>
    </row>
    <row r="244" s="1" customFormat="1">
      <c r="B244" s="33"/>
      <c r="C244" s="34"/>
      <c r="D244" s="205" t="s">
        <v>112</v>
      </c>
      <c r="E244" s="34"/>
      <c r="F244" s="206" t="s">
        <v>476</v>
      </c>
      <c r="G244" s="34"/>
      <c r="H244" s="34"/>
      <c r="I244" s="120"/>
      <c r="J244" s="34"/>
      <c r="K244" s="34"/>
      <c r="L244" s="38"/>
      <c r="M244" s="207"/>
      <c r="N244" s="74"/>
      <c r="O244" s="74"/>
      <c r="P244" s="74"/>
      <c r="Q244" s="74"/>
      <c r="R244" s="74"/>
      <c r="S244" s="74"/>
      <c r="T244" s="75"/>
      <c r="AT244" s="12" t="s">
        <v>112</v>
      </c>
      <c r="AU244" s="12" t="s">
        <v>78</v>
      </c>
    </row>
    <row r="245" s="1" customFormat="1" ht="22.5" customHeight="1">
      <c r="B245" s="33"/>
      <c r="C245" s="193" t="s">
        <v>477</v>
      </c>
      <c r="D245" s="193" t="s">
        <v>105</v>
      </c>
      <c r="E245" s="194" t="s">
        <v>478</v>
      </c>
      <c r="F245" s="195" t="s">
        <v>479</v>
      </c>
      <c r="G245" s="196" t="s">
        <v>264</v>
      </c>
      <c r="H245" s="197">
        <v>1</v>
      </c>
      <c r="I245" s="198"/>
      <c r="J245" s="199">
        <f>ROUND(I245*H245,2)</f>
        <v>0</v>
      </c>
      <c r="K245" s="195" t="s">
        <v>109</v>
      </c>
      <c r="L245" s="38"/>
      <c r="M245" s="200" t="s">
        <v>1</v>
      </c>
      <c r="N245" s="201" t="s">
        <v>42</v>
      </c>
      <c r="O245" s="74"/>
      <c r="P245" s="202">
        <f>O245*H245</f>
        <v>0</v>
      </c>
      <c r="Q245" s="202">
        <v>0</v>
      </c>
      <c r="R245" s="202">
        <f>Q245*H245</f>
        <v>0</v>
      </c>
      <c r="S245" s="202">
        <v>0</v>
      </c>
      <c r="T245" s="203">
        <f>S245*H245</f>
        <v>0</v>
      </c>
      <c r="AR245" s="12" t="s">
        <v>110</v>
      </c>
      <c r="AT245" s="12" t="s">
        <v>105</v>
      </c>
      <c r="AU245" s="12" t="s">
        <v>78</v>
      </c>
      <c r="AY245" s="12" t="s">
        <v>102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2" t="s">
        <v>76</v>
      </c>
      <c r="BK245" s="204">
        <f>ROUND(I245*H245,2)</f>
        <v>0</v>
      </c>
      <c r="BL245" s="12" t="s">
        <v>110</v>
      </c>
      <c r="BM245" s="12" t="s">
        <v>480</v>
      </c>
    </row>
    <row r="246" s="1" customFormat="1">
      <c r="B246" s="33"/>
      <c r="C246" s="34"/>
      <c r="D246" s="205" t="s">
        <v>112</v>
      </c>
      <c r="E246" s="34"/>
      <c r="F246" s="206" t="s">
        <v>481</v>
      </c>
      <c r="G246" s="34"/>
      <c r="H246" s="34"/>
      <c r="I246" s="120"/>
      <c r="J246" s="34"/>
      <c r="K246" s="34"/>
      <c r="L246" s="38"/>
      <c r="M246" s="207"/>
      <c r="N246" s="74"/>
      <c r="O246" s="74"/>
      <c r="P246" s="74"/>
      <c r="Q246" s="74"/>
      <c r="R246" s="74"/>
      <c r="S246" s="74"/>
      <c r="T246" s="75"/>
      <c r="AT246" s="12" t="s">
        <v>112</v>
      </c>
      <c r="AU246" s="12" t="s">
        <v>78</v>
      </c>
    </row>
    <row r="247" s="1" customFormat="1" ht="22.5" customHeight="1">
      <c r="B247" s="33"/>
      <c r="C247" s="193" t="s">
        <v>482</v>
      </c>
      <c r="D247" s="193" t="s">
        <v>105</v>
      </c>
      <c r="E247" s="194" t="s">
        <v>483</v>
      </c>
      <c r="F247" s="195" t="s">
        <v>484</v>
      </c>
      <c r="G247" s="196" t="s">
        <v>264</v>
      </c>
      <c r="H247" s="197">
        <v>1</v>
      </c>
      <c r="I247" s="198"/>
      <c r="J247" s="199">
        <f>ROUND(I247*H247,2)</f>
        <v>0</v>
      </c>
      <c r="K247" s="195" t="s">
        <v>109</v>
      </c>
      <c r="L247" s="38"/>
      <c r="M247" s="200" t="s">
        <v>1</v>
      </c>
      <c r="N247" s="201" t="s">
        <v>42</v>
      </c>
      <c r="O247" s="74"/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AR247" s="12" t="s">
        <v>110</v>
      </c>
      <c r="AT247" s="12" t="s">
        <v>105</v>
      </c>
      <c r="AU247" s="12" t="s">
        <v>78</v>
      </c>
      <c r="AY247" s="12" t="s">
        <v>102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2" t="s">
        <v>76</v>
      </c>
      <c r="BK247" s="204">
        <f>ROUND(I247*H247,2)</f>
        <v>0</v>
      </c>
      <c r="BL247" s="12" t="s">
        <v>110</v>
      </c>
      <c r="BM247" s="12" t="s">
        <v>485</v>
      </c>
    </row>
    <row r="248" s="1" customFormat="1">
      <c r="B248" s="33"/>
      <c r="C248" s="34"/>
      <c r="D248" s="205" t="s">
        <v>112</v>
      </c>
      <c r="E248" s="34"/>
      <c r="F248" s="206" t="s">
        <v>486</v>
      </c>
      <c r="G248" s="34"/>
      <c r="H248" s="34"/>
      <c r="I248" s="120"/>
      <c r="J248" s="34"/>
      <c r="K248" s="34"/>
      <c r="L248" s="38"/>
      <c r="M248" s="207"/>
      <c r="N248" s="74"/>
      <c r="O248" s="74"/>
      <c r="P248" s="74"/>
      <c r="Q248" s="74"/>
      <c r="R248" s="74"/>
      <c r="S248" s="74"/>
      <c r="T248" s="75"/>
      <c r="AT248" s="12" t="s">
        <v>112</v>
      </c>
      <c r="AU248" s="12" t="s">
        <v>78</v>
      </c>
    </row>
    <row r="249" s="1" customFormat="1" ht="22.5" customHeight="1">
      <c r="B249" s="33"/>
      <c r="C249" s="193" t="s">
        <v>487</v>
      </c>
      <c r="D249" s="193" t="s">
        <v>105</v>
      </c>
      <c r="E249" s="194" t="s">
        <v>488</v>
      </c>
      <c r="F249" s="195" t="s">
        <v>489</v>
      </c>
      <c r="G249" s="196" t="s">
        <v>116</v>
      </c>
      <c r="H249" s="197">
        <v>1</v>
      </c>
      <c r="I249" s="198"/>
      <c r="J249" s="199">
        <f>ROUND(I249*H249,2)</f>
        <v>0</v>
      </c>
      <c r="K249" s="195" t="s">
        <v>109</v>
      </c>
      <c r="L249" s="38"/>
      <c r="M249" s="200" t="s">
        <v>1</v>
      </c>
      <c r="N249" s="201" t="s">
        <v>42</v>
      </c>
      <c r="O249" s="74"/>
      <c r="P249" s="202">
        <f>O249*H249</f>
        <v>0</v>
      </c>
      <c r="Q249" s="202">
        <v>0</v>
      </c>
      <c r="R249" s="202">
        <f>Q249*H249</f>
        <v>0</v>
      </c>
      <c r="S249" s="202">
        <v>0</v>
      </c>
      <c r="T249" s="203">
        <f>S249*H249</f>
        <v>0</v>
      </c>
      <c r="AR249" s="12" t="s">
        <v>110</v>
      </c>
      <c r="AT249" s="12" t="s">
        <v>105</v>
      </c>
      <c r="AU249" s="12" t="s">
        <v>78</v>
      </c>
      <c r="AY249" s="12" t="s">
        <v>102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2" t="s">
        <v>76</v>
      </c>
      <c r="BK249" s="204">
        <f>ROUND(I249*H249,2)</f>
        <v>0</v>
      </c>
      <c r="BL249" s="12" t="s">
        <v>110</v>
      </c>
      <c r="BM249" s="12" t="s">
        <v>490</v>
      </c>
    </row>
    <row r="250" s="1" customFormat="1">
      <c r="B250" s="33"/>
      <c r="C250" s="34"/>
      <c r="D250" s="205" t="s">
        <v>112</v>
      </c>
      <c r="E250" s="34"/>
      <c r="F250" s="206" t="s">
        <v>491</v>
      </c>
      <c r="G250" s="34"/>
      <c r="H250" s="34"/>
      <c r="I250" s="120"/>
      <c r="J250" s="34"/>
      <c r="K250" s="34"/>
      <c r="L250" s="38"/>
      <c r="M250" s="207"/>
      <c r="N250" s="74"/>
      <c r="O250" s="74"/>
      <c r="P250" s="74"/>
      <c r="Q250" s="74"/>
      <c r="R250" s="74"/>
      <c r="S250" s="74"/>
      <c r="T250" s="75"/>
      <c r="AT250" s="12" t="s">
        <v>112</v>
      </c>
      <c r="AU250" s="12" t="s">
        <v>78</v>
      </c>
    </row>
    <row r="251" s="1" customFormat="1">
      <c r="B251" s="33"/>
      <c r="C251" s="34"/>
      <c r="D251" s="205" t="s">
        <v>119</v>
      </c>
      <c r="E251" s="34"/>
      <c r="F251" s="208" t="s">
        <v>120</v>
      </c>
      <c r="G251" s="34"/>
      <c r="H251" s="34"/>
      <c r="I251" s="120"/>
      <c r="J251" s="34"/>
      <c r="K251" s="34"/>
      <c r="L251" s="38"/>
      <c r="M251" s="207"/>
      <c r="N251" s="74"/>
      <c r="O251" s="74"/>
      <c r="P251" s="74"/>
      <c r="Q251" s="74"/>
      <c r="R251" s="74"/>
      <c r="S251" s="74"/>
      <c r="T251" s="75"/>
      <c r="AT251" s="12" t="s">
        <v>119</v>
      </c>
      <c r="AU251" s="12" t="s">
        <v>78</v>
      </c>
    </row>
    <row r="252" s="1" customFormat="1" ht="22.5" customHeight="1">
      <c r="B252" s="33"/>
      <c r="C252" s="193" t="s">
        <v>492</v>
      </c>
      <c r="D252" s="193" t="s">
        <v>105</v>
      </c>
      <c r="E252" s="194" t="s">
        <v>493</v>
      </c>
      <c r="F252" s="195" t="s">
        <v>494</v>
      </c>
      <c r="G252" s="196" t="s">
        <v>116</v>
      </c>
      <c r="H252" s="197">
        <v>1</v>
      </c>
      <c r="I252" s="198"/>
      <c r="J252" s="199">
        <f>ROUND(I252*H252,2)</f>
        <v>0</v>
      </c>
      <c r="K252" s="195" t="s">
        <v>109</v>
      </c>
      <c r="L252" s="38"/>
      <c r="M252" s="200" t="s">
        <v>1</v>
      </c>
      <c r="N252" s="201" t="s">
        <v>42</v>
      </c>
      <c r="O252" s="74"/>
      <c r="P252" s="202">
        <f>O252*H252</f>
        <v>0</v>
      </c>
      <c r="Q252" s="202">
        <v>0</v>
      </c>
      <c r="R252" s="202">
        <f>Q252*H252</f>
        <v>0</v>
      </c>
      <c r="S252" s="202">
        <v>0</v>
      </c>
      <c r="T252" s="203">
        <f>S252*H252</f>
        <v>0</v>
      </c>
      <c r="AR252" s="12" t="s">
        <v>110</v>
      </c>
      <c r="AT252" s="12" t="s">
        <v>105</v>
      </c>
      <c r="AU252" s="12" t="s">
        <v>78</v>
      </c>
      <c r="AY252" s="12" t="s">
        <v>102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2" t="s">
        <v>76</v>
      </c>
      <c r="BK252" s="204">
        <f>ROUND(I252*H252,2)</f>
        <v>0</v>
      </c>
      <c r="BL252" s="12" t="s">
        <v>110</v>
      </c>
      <c r="BM252" s="12" t="s">
        <v>495</v>
      </c>
    </row>
    <row r="253" s="1" customFormat="1">
      <c r="B253" s="33"/>
      <c r="C253" s="34"/>
      <c r="D253" s="205" t="s">
        <v>112</v>
      </c>
      <c r="E253" s="34"/>
      <c r="F253" s="206" t="s">
        <v>496</v>
      </c>
      <c r="G253" s="34"/>
      <c r="H253" s="34"/>
      <c r="I253" s="120"/>
      <c r="J253" s="34"/>
      <c r="K253" s="34"/>
      <c r="L253" s="38"/>
      <c r="M253" s="207"/>
      <c r="N253" s="74"/>
      <c r="O253" s="74"/>
      <c r="P253" s="74"/>
      <c r="Q253" s="74"/>
      <c r="R253" s="74"/>
      <c r="S253" s="74"/>
      <c r="T253" s="75"/>
      <c r="AT253" s="12" t="s">
        <v>112</v>
      </c>
      <c r="AU253" s="12" t="s">
        <v>78</v>
      </c>
    </row>
    <row r="254" s="1" customFormat="1">
      <c r="B254" s="33"/>
      <c r="C254" s="34"/>
      <c r="D254" s="205" t="s">
        <v>119</v>
      </c>
      <c r="E254" s="34"/>
      <c r="F254" s="208" t="s">
        <v>120</v>
      </c>
      <c r="G254" s="34"/>
      <c r="H254" s="34"/>
      <c r="I254" s="120"/>
      <c r="J254" s="34"/>
      <c r="K254" s="34"/>
      <c r="L254" s="38"/>
      <c r="M254" s="207"/>
      <c r="N254" s="74"/>
      <c r="O254" s="74"/>
      <c r="P254" s="74"/>
      <c r="Q254" s="74"/>
      <c r="R254" s="74"/>
      <c r="S254" s="74"/>
      <c r="T254" s="75"/>
      <c r="AT254" s="12" t="s">
        <v>119</v>
      </c>
      <c r="AU254" s="12" t="s">
        <v>78</v>
      </c>
    </row>
    <row r="255" s="1" customFormat="1" ht="22.5" customHeight="1">
      <c r="B255" s="33"/>
      <c r="C255" s="193" t="s">
        <v>497</v>
      </c>
      <c r="D255" s="193" t="s">
        <v>105</v>
      </c>
      <c r="E255" s="194" t="s">
        <v>498</v>
      </c>
      <c r="F255" s="195" t="s">
        <v>499</v>
      </c>
      <c r="G255" s="196" t="s">
        <v>116</v>
      </c>
      <c r="H255" s="197">
        <v>1</v>
      </c>
      <c r="I255" s="198"/>
      <c r="J255" s="199">
        <f>ROUND(I255*H255,2)</f>
        <v>0</v>
      </c>
      <c r="K255" s="195" t="s">
        <v>109</v>
      </c>
      <c r="L255" s="38"/>
      <c r="M255" s="200" t="s">
        <v>1</v>
      </c>
      <c r="N255" s="201" t="s">
        <v>42</v>
      </c>
      <c r="O255" s="74"/>
      <c r="P255" s="202">
        <f>O255*H255</f>
        <v>0</v>
      </c>
      <c r="Q255" s="202">
        <v>0</v>
      </c>
      <c r="R255" s="202">
        <f>Q255*H255</f>
        <v>0</v>
      </c>
      <c r="S255" s="202">
        <v>0</v>
      </c>
      <c r="T255" s="203">
        <f>S255*H255</f>
        <v>0</v>
      </c>
      <c r="AR255" s="12" t="s">
        <v>110</v>
      </c>
      <c r="AT255" s="12" t="s">
        <v>105</v>
      </c>
      <c r="AU255" s="12" t="s">
        <v>78</v>
      </c>
      <c r="AY255" s="12" t="s">
        <v>102</v>
      </c>
      <c r="BE255" s="204">
        <f>IF(N255="základní",J255,0)</f>
        <v>0</v>
      </c>
      <c r="BF255" s="204">
        <f>IF(N255="snížená",J255,0)</f>
        <v>0</v>
      </c>
      <c r="BG255" s="204">
        <f>IF(N255="zákl. přenesená",J255,0)</f>
        <v>0</v>
      </c>
      <c r="BH255" s="204">
        <f>IF(N255="sníž. přenesená",J255,0)</f>
        <v>0</v>
      </c>
      <c r="BI255" s="204">
        <f>IF(N255="nulová",J255,0)</f>
        <v>0</v>
      </c>
      <c r="BJ255" s="12" t="s">
        <v>76</v>
      </c>
      <c r="BK255" s="204">
        <f>ROUND(I255*H255,2)</f>
        <v>0</v>
      </c>
      <c r="BL255" s="12" t="s">
        <v>110</v>
      </c>
      <c r="BM255" s="12" t="s">
        <v>500</v>
      </c>
    </row>
    <row r="256" s="1" customFormat="1">
      <c r="B256" s="33"/>
      <c r="C256" s="34"/>
      <c r="D256" s="205" t="s">
        <v>112</v>
      </c>
      <c r="E256" s="34"/>
      <c r="F256" s="206" t="s">
        <v>501</v>
      </c>
      <c r="G256" s="34"/>
      <c r="H256" s="34"/>
      <c r="I256" s="120"/>
      <c r="J256" s="34"/>
      <c r="K256" s="34"/>
      <c r="L256" s="38"/>
      <c r="M256" s="207"/>
      <c r="N256" s="74"/>
      <c r="O256" s="74"/>
      <c r="P256" s="74"/>
      <c r="Q256" s="74"/>
      <c r="R256" s="74"/>
      <c r="S256" s="74"/>
      <c r="T256" s="75"/>
      <c r="AT256" s="12" t="s">
        <v>112</v>
      </c>
      <c r="AU256" s="12" t="s">
        <v>78</v>
      </c>
    </row>
    <row r="257" s="1" customFormat="1">
      <c r="B257" s="33"/>
      <c r="C257" s="34"/>
      <c r="D257" s="205" t="s">
        <v>119</v>
      </c>
      <c r="E257" s="34"/>
      <c r="F257" s="208" t="s">
        <v>120</v>
      </c>
      <c r="G257" s="34"/>
      <c r="H257" s="34"/>
      <c r="I257" s="120"/>
      <c r="J257" s="34"/>
      <c r="K257" s="34"/>
      <c r="L257" s="38"/>
      <c r="M257" s="207"/>
      <c r="N257" s="74"/>
      <c r="O257" s="74"/>
      <c r="P257" s="74"/>
      <c r="Q257" s="74"/>
      <c r="R257" s="74"/>
      <c r="S257" s="74"/>
      <c r="T257" s="75"/>
      <c r="AT257" s="12" t="s">
        <v>119</v>
      </c>
      <c r="AU257" s="12" t="s">
        <v>78</v>
      </c>
    </row>
    <row r="258" s="1" customFormat="1" ht="22.5" customHeight="1">
      <c r="B258" s="33"/>
      <c r="C258" s="193" t="s">
        <v>502</v>
      </c>
      <c r="D258" s="193" t="s">
        <v>105</v>
      </c>
      <c r="E258" s="194" t="s">
        <v>503</v>
      </c>
      <c r="F258" s="195" t="s">
        <v>504</v>
      </c>
      <c r="G258" s="196" t="s">
        <v>116</v>
      </c>
      <c r="H258" s="197">
        <v>1</v>
      </c>
      <c r="I258" s="198"/>
      <c r="J258" s="199">
        <f>ROUND(I258*H258,2)</f>
        <v>0</v>
      </c>
      <c r="K258" s="195" t="s">
        <v>109</v>
      </c>
      <c r="L258" s="38"/>
      <c r="M258" s="200" t="s">
        <v>1</v>
      </c>
      <c r="N258" s="201" t="s">
        <v>42</v>
      </c>
      <c r="O258" s="74"/>
      <c r="P258" s="202">
        <f>O258*H258</f>
        <v>0</v>
      </c>
      <c r="Q258" s="202">
        <v>0</v>
      </c>
      <c r="R258" s="202">
        <f>Q258*H258</f>
        <v>0</v>
      </c>
      <c r="S258" s="202">
        <v>0</v>
      </c>
      <c r="T258" s="203">
        <f>S258*H258</f>
        <v>0</v>
      </c>
      <c r="AR258" s="12" t="s">
        <v>110</v>
      </c>
      <c r="AT258" s="12" t="s">
        <v>105</v>
      </c>
      <c r="AU258" s="12" t="s">
        <v>78</v>
      </c>
      <c r="AY258" s="12" t="s">
        <v>102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2" t="s">
        <v>76</v>
      </c>
      <c r="BK258" s="204">
        <f>ROUND(I258*H258,2)</f>
        <v>0</v>
      </c>
      <c r="BL258" s="12" t="s">
        <v>110</v>
      </c>
      <c r="BM258" s="12" t="s">
        <v>505</v>
      </c>
    </row>
    <row r="259" s="1" customFormat="1">
      <c r="B259" s="33"/>
      <c r="C259" s="34"/>
      <c r="D259" s="205" t="s">
        <v>112</v>
      </c>
      <c r="E259" s="34"/>
      <c r="F259" s="206" t="s">
        <v>506</v>
      </c>
      <c r="G259" s="34"/>
      <c r="H259" s="34"/>
      <c r="I259" s="120"/>
      <c r="J259" s="34"/>
      <c r="K259" s="34"/>
      <c r="L259" s="38"/>
      <c r="M259" s="207"/>
      <c r="N259" s="74"/>
      <c r="O259" s="74"/>
      <c r="P259" s="74"/>
      <c r="Q259" s="74"/>
      <c r="R259" s="74"/>
      <c r="S259" s="74"/>
      <c r="T259" s="75"/>
      <c r="AT259" s="12" t="s">
        <v>112</v>
      </c>
      <c r="AU259" s="12" t="s">
        <v>78</v>
      </c>
    </row>
    <row r="260" s="1" customFormat="1">
      <c r="B260" s="33"/>
      <c r="C260" s="34"/>
      <c r="D260" s="205" t="s">
        <v>119</v>
      </c>
      <c r="E260" s="34"/>
      <c r="F260" s="208" t="s">
        <v>120</v>
      </c>
      <c r="G260" s="34"/>
      <c r="H260" s="34"/>
      <c r="I260" s="120"/>
      <c r="J260" s="34"/>
      <c r="K260" s="34"/>
      <c r="L260" s="38"/>
      <c r="M260" s="207"/>
      <c r="N260" s="74"/>
      <c r="O260" s="74"/>
      <c r="P260" s="74"/>
      <c r="Q260" s="74"/>
      <c r="R260" s="74"/>
      <c r="S260" s="74"/>
      <c r="T260" s="75"/>
      <c r="AT260" s="12" t="s">
        <v>119</v>
      </c>
      <c r="AU260" s="12" t="s">
        <v>78</v>
      </c>
    </row>
    <row r="261" s="1" customFormat="1" ht="22.5" customHeight="1">
      <c r="B261" s="33"/>
      <c r="C261" s="193" t="s">
        <v>507</v>
      </c>
      <c r="D261" s="193" t="s">
        <v>105</v>
      </c>
      <c r="E261" s="194" t="s">
        <v>508</v>
      </c>
      <c r="F261" s="195" t="s">
        <v>509</v>
      </c>
      <c r="G261" s="196" t="s">
        <v>116</v>
      </c>
      <c r="H261" s="197">
        <v>1</v>
      </c>
      <c r="I261" s="198"/>
      <c r="J261" s="199">
        <f>ROUND(I261*H261,2)</f>
        <v>0</v>
      </c>
      <c r="K261" s="195" t="s">
        <v>109</v>
      </c>
      <c r="L261" s="38"/>
      <c r="M261" s="200" t="s">
        <v>1</v>
      </c>
      <c r="N261" s="201" t="s">
        <v>42</v>
      </c>
      <c r="O261" s="74"/>
      <c r="P261" s="202">
        <f>O261*H261</f>
        <v>0</v>
      </c>
      <c r="Q261" s="202">
        <v>0</v>
      </c>
      <c r="R261" s="202">
        <f>Q261*H261</f>
        <v>0</v>
      </c>
      <c r="S261" s="202">
        <v>0</v>
      </c>
      <c r="T261" s="203">
        <f>S261*H261</f>
        <v>0</v>
      </c>
      <c r="AR261" s="12" t="s">
        <v>110</v>
      </c>
      <c r="AT261" s="12" t="s">
        <v>105</v>
      </c>
      <c r="AU261" s="12" t="s">
        <v>78</v>
      </c>
      <c r="AY261" s="12" t="s">
        <v>102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2" t="s">
        <v>76</v>
      </c>
      <c r="BK261" s="204">
        <f>ROUND(I261*H261,2)</f>
        <v>0</v>
      </c>
      <c r="BL261" s="12" t="s">
        <v>110</v>
      </c>
      <c r="BM261" s="12" t="s">
        <v>510</v>
      </c>
    </row>
    <row r="262" s="1" customFormat="1">
      <c r="B262" s="33"/>
      <c r="C262" s="34"/>
      <c r="D262" s="205" t="s">
        <v>112</v>
      </c>
      <c r="E262" s="34"/>
      <c r="F262" s="206" t="s">
        <v>511</v>
      </c>
      <c r="G262" s="34"/>
      <c r="H262" s="34"/>
      <c r="I262" s="120"/>
      <c r="J262" s="34"/>
      <c r="K262" s="34"/>
      <c r="L262" s="38"/>
      <c r="M262" s="207"/>
      <c r="N262" s="74"/>
      <c r="O262" s="74"/>
      <c r="P262" s="74"/>
      <c r="Q262" s="74"/>
      <c r="R262" s="74"/>
      <c r="S262" s="74"/>
      <c r="T262" s="75"/>
      <c r="AT262" s="12" t="s">
        <v>112</v>
      </c>
      <c r="AU262" s="12" t="s">
        <v>78</v>
      </c>
    </row>
    <row r="263" s="1" customFormat="1">
      <c r="B263" s="33"/>
      <c r="C263" s="34"/>
      <c r="D263" s="205" t="s">
        <v>119</v>
      </c>
      <c r="E263" s="34"/>
      <c r="F263" s="208" t="s">
        <v>120</v>
      </c>
      <c r="G263" s="34"/>
      <c r="H263" s="34"/>
      <c r="I263" s="120"/>
      <c r="J263" s="34"/>
      <c r="K263" s="34"/>
      <c r="L263" s="38"/>
      <c r="M263" s="207"/>
      <c r="N263" s="74"/>
      <c r="O263" s="74"/>
      <c r="P263" s="74"/>
      <c r="Q263" s="74"/>
      <c r="R263" s="74"/>
      <c r="S263" s="74"/>
      <c r="T263" s="75"/>
      <c r="AT263" s="12" t="s">
        <v>119</v>
      </c>
      <c r="AU263" s="12" t="s">
        <v>78</v>
      </c>
    </row>
    <row r="264" s="1" customFormat="1" ht="22.5" customHeight="1">
      <c r="B264" s="33"/>
      <c r="C264" s="193" t="s">
        <v>512</v>
      </c>
      <c r="D264" s="193" t="s">
        <v>105</v>
      </c>
      <c r="E264" s="194" t="s">
        <v>513</v>
      </c>
      <c r="F264" s="195" t="s">
        <v>514</v>
      </c>
      <c r="G264" s="196" t="s">
        <v>116</v>
      </c>
      <c r="H264" s="197">
        <v>1</v>
      </c>
      <c r="I264" s="198"/>
      <c r="J264" s="199">
        <f>ROUND(I264*H264,2)</f>
        <v>0</v>
      </c>
      <c r="K264" s="195" t="s">
        <v>109</v>
      </c>
      <c r="L264" s="38"/>
      <c r="M264" s="200" t="s">
        <v>1</v>
      </c>
      <c r="N264" s="201" t="s">
        <v>42</v>
      </c>
      <c r="O264" s="74"/>
      <c r="P264" s="202">
        <f>O264*H264</f>
        <v>0</v>
      </c>
      <c r="Q264" s="202">
        <v>0</v>
      </c>
      <c r="R264" s="202">
        <f>Q264*H264</f>
        <v>0</v>
      </c>
      <c r="S264" s="202">
        <v>0</v>
      </c>
      <c r="T264" s="203">
        <f>S264*H264</f>
        <v>0</v>
      </c>
      <c r="AR264" s="12" t="s">
        <v>110</v>
      </c>
      <c r="AT264" s="12" t="s">
        <v>105</v>
      </c>
      <c r="AU264" s="12" t="s">
        <v>78</v>
      </c>
      <c r="AY264" s="12" t="s">
        <v>102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2" t="s">
        <v>76</v>
      </c>
      <c r="BK264" s="204">
        <f>ROUND(I264*H264,2)</f>
        <v>0</v>
      </c>
      <c r="BL264" s="12" t="s">
        <v>110</v>
      </c>
      <c r="BM264" s="12" t="s">
        <v>515</v>
      </c>
    </row>
    <row r="265" s="1" customFormat="1">
      <c r="B265" s="33"/>
      <c r="C265" s="34"/>
      <c r="D265" s="205" t="s">
        <v>112</v>
      </c>
      <c r="E265" s="34"/>
      <c r="F265" s="206" t="s">
        <v>516</v>
      </c>
      <c r="G265" s="34"/>
      <c r="H265" s="34"/>
      <c r="I265" s="120"/>
      <c r="J265" s="34"/>
      <c r="K265" s="34"/>
      <c r="L265" s="38"/>
      <c r="M265" s="207"/>
      <c r="N265" s="74"/>
      <c r="O265" s="74"/>
      <c r="P265" s="74"/>
      <c r="Q265" s="74"/>
      <c r="R265" s="74"/>
      <c r="S265" s="74"/>
      <c r="T265" s="75"/>
      <c r="AT265" s="12" t="s">
        <v>112</v>
      </c>
      <c r="AU265" s="12" t="s">
        <v>78</v>
      </c>
    </row>
    <row r="266" s="1" customFormat="1">
      <c r="B266" s="33"/>
      <c r="C266" s="34"/>
      <c r="D266" s="205" t="s">
        <v>119</v>
      </c>
      <c r="E266" s="34"/>
      <c r="F266" s="208" t="s">
        <v>120</v>
      </c>
      <c r="G266" s="34"/>
      <c r="H266" s="34"/>
      <c r="I266" s="120"/>
      <c r="J266" s="34"/>
      <c r="K266" s="34"/>
      <c r="L266" s="38"/>
      <c r="M266" s="207"/>
      <c r="N266" s="74"/>
      <c r="O266" s="74"/>
      <c r="P266" s="74"/>
      <c r="Q266" s="74"/>
      <c r="R266" s="74"/>
      <c r="S266" s="74"/>
      <c r="T266" s="75"/>
      <c r="AT266" s="12" t="s">
        <v>119</v>
      </c>
      <c r="AU266" s="12" t="s">
        <v>78</v>
      </c>
    </row>
    <row r="267" s="1" customFormat="1" ht="22.5" customHeight="1">
      <c r="B267" s="33"/>
      <c r="C267" s="193" t="s">
        <v>517</v>
      </c>
      <c r="D267" s="193" t="s">
        <v>105</v>
      </c>
      <c r="E267" s="194" t="s">
        <v>518</v>
      </c>
      <c r="F267" s="195" t="s">
        <v>519</v>
      </c>
      <c r="G267" s="196" t="s">
        <v>116</v>
      </c>
      <c r="H267" s="197">
        <v>1</v>
      </c>
      <c r="I267" s="198"/>
      <c r="J267" s="199">
        <f>ROUND(I267*H267,2)</f>
        <v>0</v>
      </c>
      <c r="K267" s="195" t="s">
        <v>109</v>
      </c>
      <c r="L267" s="38"/>
      <c r="M267" s="200" t="s">
        <v>1</v>
      </c>
      <c r="N267" s="201" t="s">
        <v>42</v>
      </c>
      <c r="O267" s="74"/>
      <c r="P267" s="202">
        <f>O267*H267</f>
        <v>0</v>
      </c>
      <c r="Q267" s="202">
        <v>0</v>
      </c>
      <c r="R267" s="202">
        <f>Q267*H267</f>
        <v>0</v>
      </c>
      <c r="S267" s="202">
        <v>0</v>
      </c>
      <c r="T267" s="203">
        <f>S267*H267</f>
        <v>0</v>
      </c>
      <c r="AR267" s="12" t="s">
        <v>110</v>
      </c>
      <c r="AT267" s="12" t="s">
        <v>105</v>
      </c>
      <c r="AU267" s="12" t="s">
        <v>78</v>
      </c>
      <c r="AY267" s="12" t="s">
        <v>102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12" t="s">
        <v>76</v>
      </c>
      <c r="BK267" s="204">
        <f>ROUND(I267*H267,2)</f>
        <v>0</v>
      </c>
      <c r="BL267" s="12" t="s">
        <v>110</v>
      </c>
      <c r="BM267" s="12" t="s">
        <v>520</v>
      </c>
    </row>
    <row r="268" s="1" customFormat="1">
      <c r="B268" s="33"/>
      <c r="C268" s="34"/>
      <c r="D268" s="205" t="s">
        <v>112</v>
      </c>
      <c r="E268" s="34"/>
      <c r="F268" s="206" t="s">
        <v>521</v>
      </c>
      <c r="G268" s="34"/>
      <c r="H268" s="34"/>
      <c r="I268" s="120"/>
      <c r="J268" s="34"/>
      <c r="K268" s="34"/>
      <c r="L268" s="38"/>
      <c r="M268" s="207"/>
      <c r="N268" s="74"/>
      <c r="O268" s="74"/>
      <c r="P268" s="74"/>
      <c r="Q268" s="74"/>
      <c r="R268" s="74"/>
      <c r="S268" s="74"/>
      <c r="T268" s="75"/>
      <c r="AT268" s="12" t="s">
        <v>112</v>
      </c>
      <c r="AU268" s="12" t="s">
        <v>78</v>
      </c>
    </row>
    <row r="269" s="1" customFormat="1">
      <c r="B269" s="33"/>
      <c r="C269" s="34"/>
      <c r="D269" s="205" t="s">
        <v>119</v>
      </c>
      <c r="E269" s="34"/>
      <c r="F269" s="208" t="s">
        <v>120</v>
      </c>
      <c r="G269" s="34"/>
      <c r="H269" s="34"/>
      <c r="I269" s="120"/>
      <c r="J269" s="34"/>
      <c r="K269" s="34"/>
      <c r="L269" s="38"/>
      <c r="M269" s="207"/>
      <c r="N269" s="74"/>
      <c r="O269" s="74"/>
      <c r="P269" s="74"/>
      <c r="Q269" s="74"/>
      <c r="R269" s="74"/>
      <c r="S269" s="74"/>
      <c r="T269" s="75"/>
      <c r="AT269" s="12" t="s">
        <v>119</v>
      </c>
      <c r="AU269" s="12" t="s">
        <v>78</v>
      </c>
    </row>
    <row r="270" s="1" customFormat="1" ht="22.5" customHeight="1">
      <c r="B270" s="33"/>
      <c r="C270" s="193" t="s">
        <v>522</v>
      </c>
      <c r="D270" s="193" t="s">
        <v>105</v>
      </c>
      <c r="E270" s="194" t="s">
        <v>523</v>
      </c>
      <c r="F270" s="195" t="s">
        <v>524</v>
      </c>
      <c r="G270" s="196" t="s">
        <v>116</v>
      </c>
      <c r="H270" s="197">
        <v>1</v>
      </c>
      <c r="I270" s="198"/>
      <c r="J270" s="199">
        <f>ROUND(I270*H270,2)</f>
        <v>0</v>
      </c>
      <c r="K270" s="195" t="s">
        <v>109</v>
      </c>
      <c r="L270" s="38"/>
      <c r="M270" s="200" t="s">
        <v>1</v>
      </c>
      <c r="N270" s="201" t="s">
        <v>42</v>
      </c>
      <c r="O270" s="74"/>
      <c r="P270" s="202">
        <f>O270*H270</f>
        <v>0</v>
      </c>
      <c r="Q270" s="202">
        <v>0</v>
      </c>
      <c r="R270" s="202">
        <f>Q270*H270</f>
        <v>0</v>
      </c>
      <c r="S270" s="202">
        <v>0</v>
      </c>
      <c r="T270" s="203">
        <f>S270*H270</f>
        <v>0</v>
      </c>
      <c r="AR270" s="12" t="s">
        <v>110</v>
      </c>
      <c r="AT270" s="12" t="s">
        <v>105</v>
      </c>
      <c r="AU270" s="12" t="s">
        <v>78</v>
      </c>
      <c r="AY270" s="12" t="s">
        <v>102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2" t="s">
        <v>76</v>
      </c>
      <c r="BK270" s="204">
        <f>ROUND(I270*H270,2)</f>
        <v>0</v>
      </c>
      <c r="BL270" s="12" t="s">
        <v>110</v>
      </c>
      <c r="BM270" s="12" t="s">
        <v>525</v>
      </c>
    </row>
    <row r="271" s="1" customFormat="1">
      <c r="B271" s="33"/>
      <c r="C271" s="34"/>
      <c r="D271" s="205" t="s">
        <v>112</v>
      </c>
      <c r="E271" s="34"/>
      <c r="F271" s="206" t="s">
        <v>526</v>
      </c>
      <c r="G271" s="34"/>
      <c r="H271" s="34"/>
      <c r="I271" s="120"/>
      <c r="J271" s="34"/>
      <c r="K271" s="34"/>
      <c r="L271" s="38"/>
      <c r="M271" s="207"/>
      <c r="N271" s="74"/>
      <c r="O271" s="74"/>
      <c r="P271" s="74"/>
      <c r="Q271" s="74"/>
      <c r="R271" s="74"/>
      <c r="S271" s="74"/>
      <c r="T271" s="75"/>
      <c r="AT271" s="12" t="s">
        <v>112</v>
      </c>
      <c r="AU271" s="12" t="s">
        <v>78</v>
      </c>
    </row>
    <row r="272" s="1" customFormat="1">
      <c r="B272" s="33"/>
      <c r="C272" s="34"/>
      <c r="D272" s="205" t="s">
        <v>119</v>
      </c>
      <c r="E272" s="34"/>
      <c r="F272" s="208" t="s">
        <v>120</v>
      </c>
      <c r="G272" s="34"/>
      <c r="H272" s="34"/>
      <c r="I272" s="120"/>
      <c r="J272" s="34"/>
      <c r="K272" s="34"/>
      <c r="L272" s="38"/>
      <c r="M272" s="207"/>
      <c r="N272" s="74"/>
      <c r="O272" s="74"/>
      <c r="P272" s="74"/>
      <c r="Q272" s="74"/>
      <c r="R272" s="74"/>
      <c r="S272" s="74"/>
      <c r="T272" s="75"/>
      <c r="AT272" s="12" t="s">
        <v>119</v>
      </c>
      <c r="AU272" s="12" t="s">
        <v>78</v>
      </c>
    </row>
    <row r="273" s="1" customFormat="1" ht="22.5" customHeight="1">
      <c r="B273" s="33"/>
      <c r="C273" s="193" t="s">
        <v>527</v>
      </c>
      <c r="D273" s="193" t="s">
        <v>105</v>
      </c>
      <c r="E273" s="194" t="s">
        <v>528</v>
      </c>
      <c r="F273" s="195" t="s">
        <v>529</v>
      </c>
      <c r="G273" s="196" t="s">
        <v>116</v>
      </c>
      <c r="H273" s="197">
        <v>1</v>
      </c>
      <c r="I273" s="198"/>
      <c r="J273" s="199">
        <f>ROUND(I273*H273,2)</f>
        <v>0</v>
      </c>
      <c r="K273" s="195" t="s">
        <v>109</v>
      </c>
      <c r="L273" s="38"/>
      <c r="M273" s="200" t="s">
        <v>1</v>
      </c>
      <c r="N273" s="201" t="s">
        <v>42</v>
      </c>
      <c r="O273" s="74"/>
      <c r="P273" s="202">
        <f>O273*H273</f>
        <v>0</v>
      </c>
      <c r="Q273" s="202">
        <v>0</v>
      </c>
      <c r="R273" s="202">
        <f>Q273*H273</f>
        <v>0</v>
      </c>
      <c r="S273" s="202">
        <v>0</v>
      </c>
      <c r="T273" s="203">
        <f>S273*H273</f>
        <v>0</v>
      </c>
      <c r="AR273" s="12" t="s">
        <v>110</v>
      </c>
      <c r="AT273" s="12" t="s">
        <v>105</v>
      </c>
      <c r="AU273" s="12" t="s">
        <v>78</v>
      </c>
      <c r="AY273" s="12" t="s">
        <v>102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2" t="s">
        <v>76</v>
      </c>
      <c r="BK273" s="204">
        <f>ROUND(I273*H273,2)</f>
        <v>0</v>
      </c>
      <c r="BL273" s="12" t="s">
        <v>110</v>
      </c>
      <c r="BM273" s="12" t="s">
        <v>530</v>
      </c>
    </row>
    <row r="274" s="1" customFormat="1">
      <c r="B274" s="33"/>
      <c r="C274" s="34"/>
      <c r="D274" s="205" t="s">
        <v>112</v>
      </c>
      <c r="E274" s="34"/>
      <c r="F274" s="206" t="s">
        <v>531</v>
      </c>
      <c r="G274" s="34"/>
      <c r="H274" s="34"/>
      <c r="I274" s="120"/>
      <c r="J274" s="34"/>
      <c r="K274" s="34"/>
      <c r="L274" s="38"/>
      <c r="M274" s="207"/>
      <c r="N274" s="74"/>
      <c r="O274" s="74"/>
      <c r="P274" s="74"/>
      <c r="Q274" s="74"/>
      <c r="R274" s="74"/>
      <c r="S274" s="74"/>
      <c r="T274" s="75"/>
      <c r="AT274" s="12" t="s">
        <v>112</v>
      </c>
      <c r="AU274" s="12" t="s">
        <v>78</v>
      </c>
    </row>
    <row r="275" s="1" customFormat="1">
      <c r="B275" s="33"/>
      <c r="C275" s="34"/>
      <c r="D275" s="205" t="s">
        <v>119</v>
      </c>
      <c r="E275" s="34"/>
      <c r="F275" s="208" t="s">
        <v>120</v>
      </c>
      <c r="G275" s="34"/>
      <c r="H275" s="34"/>
      <c r="I275" s="120"/>
      <c r="J275" s="34"/>
      <c r="K275" s="34"/>
      <c r="L275" s="38"/>
      <c r="M275" s="207"/>
      <c r="N275" s="74"/>
      <c r="O275" s="74"/>
      <c r="P275" s="74"/>
      <c r="Q275" s="74"/>
      <c r="R275" s="74"/>
      <c r="S275" s="74"/>
      <c r="T275" s="75"/>
      <c r="AT275" s="12" t="s">
        <v>119</v>
      </c>
      <c r="AU275" s="12" t="s">
        <v>78</v>
      </c>
    </row>
    <row r="276" s="1" customFormat="1" ht="22.5" customHeight="1">
      <c r="B276" s="33"/>
      <c r="C276" s="193" t="s">
        <v>532</v>
      </c>
      <c r="D276" s="193" t="s">
        <v>105</v>
      </c>
      <c r="E276" s="194" t="s">
        <v>533</v>
      </c>
      <c r="F276" s="195" t="s">
        <v>534</v>
      </c>
      <c r="G276" s="196" t="s">
        <v>116</v>
      </c>
      <c r="H276" s="197">
        <v>1</v>
      </c>
      <c r="I276" s="198"/>
      <c r="J276" s="199">
        <f>ROUND(I276*H276,2)</f>
        <v>0</v>
      </c>
      <c r="K276" s="195" t="s">
        <v>109</v>
      </c>
      <c r="L276" s="38"/>
      <c r="M276" s="200" t="s">
        <v>1</v>
      </c>
      <c r="N276" s="201" t="s">
        <v>42</v>
      </c>
      <c r="O276" s="74"/>
      <c r="P276" s="202">
        <f>O276*H276</f>
        <v>0</v>
      </c>
      <c r="Q276" s="202">
        <v>0</v>
      </c>
      <c r="R276" s="202">
        <f>Q276*H276</f>
        <v>0</v>
      </c>
      <c r="S276" s="202">
        <v>0</v>
      </c>
      <c r="T276" s="203">
        <f>S276*H276</f>
        <v>0</v>
      </c>
      <c r="AR276" s="12" t="s">
        <v>110</v>
      </c>
      <c r="AT276" s="12" t="s">
        <v>105</v>
      </c>
      <c r="AU276" s="12" t="s">
        <v>78</v>
      </c>
      <c r="AY276" s="12" t="s">
        <v>102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2" t="s">
        <v>76</v>
      </c>
      <c r="BK276" s="204">
        <f>ROUND(I276*H276,2)</f>
        <v>0</v>
      </c>
      <c r="BL276" s="12" t="s">
        <v>110</v>
      </c>
      <c r="BM276" s="12" t="s">
        <v>535</v>
      </c>
    </row>
    <row r="277" s="1" customFormat="1">
      <c r="B277" s="33"/>
      <c r="C277" s="34"/>
      <c r="D277" s="205" t="s">
        <v>112</v>
      </c>
      <c r="E277" s="34"/>
      <c r="F277" s="206" t="s">
        <v>536</v>
      </c>
      <c r="G277" s="34"/>
      <c r="H277" s="34"/>
      <c r="I277" s="120"/>
      <c r="J277" s="34"/>
      <c r="K277" s="34"/>
      <c r="L277" s="38"/>
      <c r="M277" s="207"/>
      <c r="N277" s="74"/>
      <c r="O277" s="74"/>
      <c r="P277" s="74"/>
      <c r="Q277" s="74"/>
      <c r="R277" s="74"/>
      <c r="S277" s="74"/>
      <c r="T277" s="75"/>
      <c r="AT277" s="12" t="s">
        <v>112</v>
      </c>
      <c r="AU277" s="12" t="s">
        <v>78</v>
      </c>
    </row>
    <row r="278" s="1" customFormat="1">
      <c r="B278" s="33"/>
      <c r="C278" s="34"/>
      <c r="D278" s="205" t="s">
        <v>119</v>
      </c>
      <c r="E278" s="34"/>
      <c r="F278" s="208" t="s">
        <v>120</v>
      </c>
      <c r="G278" s="34"/>
      <c r="H278" s="34"/>
      <c r="I278" s="120"/>
      <c r="J278" s="34"/>
      <c r="K278" s="34"/>
      <c r="L278" s="38"/>
      <c r="M278" s="207"/>
      <c r="N278" s="74"/>
      <c r="O278" s="74"/>
      <c r="P278" s="74"/>
      <c r="Q278" s="74"/>
      <c r="R278" s="74"/>
      <c r="S278" s="74"/>
      <c r="T278" s="75"/>
      <c r="AT278" s="12" t="s">
        <v>119</v>
      </c>
      <c r="AU278" s="12" t="s">
        <v>78</v>
      </c>
    </row>
    <row r="279" s="1" customFormat="1" ht="22.5" customHeight="1">
      <c r="B279" s="33"/>
      <c r="C279" s="193" t="s">
        <v>537</v>
      </c>
      <c r="D279" s="193" t="s">
        <v>105</v>
      </c>
      <c r="E279" s="194" t="s">
        <v>538</v>
      </c>
      <c r="F279" s="195" t="s">
        <v>539</v>
      </c>
      <c r="G279" s="196" t="s">
        <v>116</v>
      </c>
      <c r="H279" s="197">
        <v>1</v>
      </c>
      <c r="I279" s="198"/>
      <c r="J279" s="199">
        <f>ROUND(I279*H279,2)</f>
        <v>0</v>
      </c>
      <c r="K279" s="195" t="s">
        <v>109</v>
      </c>
      <c r="L279" s="38"/>
      <c r="M279" s="200" t="s">
        <v>1</v>
      </c>
      <c r="N279" s="201" t="s">
        <v>42</v>
      </c>
      <c r="O279" s="74"/>
      <c r="P279" s="202">
        <f>O279*H279</f>
        <v>0</v>
      </c>
      <c r="Q279" s="202">
        <v>0</v>
      </c>
      <c r="R279" s="202">
        <f>Q279*H279</f>
        <v>0</v>
      </c>
      <c r="S279" s="202">
        <v>0</v>
      </c>
      <c r="T279" s="203">
        <f>S279*H279</f>
        <v>0</v>
      </c>
      <c r="AR279" s="12" t="s">
        <v>110</v>
      </c>
      <c r="AT279" s="12" t="s">
        <v>105</v>
      </c>
      <c r="AU279" s="12" t="s">
        <v>78</v>
      </c>
      <c r="AY279" s="12" t="s">
        <v>102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2" t="s">
        <v>76</v>
      </c>
      <c r="BK279" s="204">
        <f>ROUND(I279*H279,2)</f>
        <v>0</v>
      </c>
      <c r="BL279" s="12" t="s">
        <v>110</v>
      </c>
      <c r="BM279" s="12" t="s">
        <v>540</v>
      </c>
    </row>
    <row r="280" s="1" customFormat="1">
      <c r="B280" s="33"/>
      <c r="C280" s="34"/>
      <c r="D280" s="205" t="s">
        <v>112</v>
      </c>
      <c r="E280" s="34"/>
      <c r="F280" s="206" t="s">
        <v>541</v>
      </c>
      <c r="G280" s="34"/>
      <c r="H280" s="34"/>
      <c r="I280" s="120"/>
      <c r="J280" s="34"/>
      <c r="K280" s="34"/>
      <c r="L280" s="38"/>
      <c r="M280" s="207"/>
      <c r="N280" s="74"/>
      <c r="O280" s="74"/>
      <c r="P280" s="74"/>
      <c r="Q280" s="74"/>
      <c r="R280" s="74"/>
      <c r="S280" s="74"/>
      <c r="T280" s="75"/>
      <c r="AT280" s="12" t="s">
        <v>112</v>
      </c>
      <c r="AU280" s="12" t="s">
        <v>78</v>
      </c>
    </row>
    <row r="281" s="1" customFormat="1">
      <c r="B281" s="33"/>
      <c r="C281" s="34"/>
      <c r="D281" s="205" t="s">
        <v>119</v>
      </c>
      <c r="E281" s="34"/>
      <c r="F281" s="208" t="s">
        <v>120</v>
      </c>
      <c r="G281" s="34"/>
      <c r="H281" s="34"/>
      <c r="I281" s="120"/>
      <c r="J281" s="34"/>
      <c r="K281" s="34"/>
      <c r="L281" s="38"/>
      <c r="M281" s="207"/>
      <c r="N281" s="74"/>
      <c r="O281" s="74"/>
      <c r="P281" s="74"/>
      <c r="Q281" s="74"/>
      <c r="R281" s="74"/>
      <c r="S281" s="74"/>
      <c r="T281" s="75"/>
      <c r="AT281" s="12" t="s">
        <v>119</v>
      </c>
      <c r="AU281" s="12" t="s">
        <v>78</v>
      </c>
    </row>
    <row r="282" s="1" customFormat="1" ht="22.5" customHeight="1">
      <c r="B282" s="33"/>
      <c r="C282" s="193" t="s">
        <v>542</v>
      </c>
      <c r="D282" s="193" t="s">
        <v>105</v>
      </c>
      <c r="E282" s="194" t="s">
        <v>543</v>
      </c>
      <c r="F282" s="195" t="s">
        <v>544</v>
      </c>
      <c r="G282" s="196" t="s">
        <v>116</v>
      </c>
      <c r="H282" s="197">
        <v>1</v>
      </c>
      <c r="I282" s="198"/>
      <c r="J282" s="199">
        <f>ROUND(I282*H282,2)</f>
        <v>0</v>
      </c>
      <c r="K282" s="195" t="s">
        <v>109</v>
      </c>
      <c r="L282" s="38"/>
      <c r="M282" s="200" t="s">
        <v>1</v>
      </c>
      <c r="N282" s="201" t="s">
        <v>42</v>
      </c>
      <c r="O282" s="74"/>
      <c r="P282" s="202">
        <f>O282*H282</f>
        <v>0</v>
      </c>
      <c r="Q282" s="202">
        <v>0</v>
      </c>
      <c r="R282" s="202">
        <f>Q282*H282</f>
        <v>0</v>
      </c>
      <c r="S282" s="202">
        <v>0</v>
      </c>
      <c r="T282" s="203">
        <f>S282*H282</f>
        <v>0</v>
      </c>
      <c r="AR282" s="12" t="s">
        <v>110</v>
      </c>
      <c r="AT282" s="12" t="s">
        <v>105</v>
      </c>
      <c r="AU282" s="12" t="s">
        <v>78</v>
      </c>
      <c r="AY282" s="12" t="s">
        <v>102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12" t="s">
        <v>76</v>
      </c>
      <c r="BK282" s="204">
        <f>ROUND(I282*H282,2)</f>
        <v>0</v>
      </c>
      <c r="BL282" s="12" t="s">
        <v>110</v>
      </c>
      <c r="BM282" s="12" t="s">
        <v>545</v>
      </c>
    </row>
    <row r="283" s="1" customFormat="1">
      <c r="B283" s="33"/>
      <c r="C283" s="34"/>
      <c r="D283" s="205" t="s">
        <v>112</v>
      </c>
      <c r="E283" s="34"/>
      <c r="F283" s="206" t="s">
        <v>546</v>
      </c>
      <c r="G283" s="34"/>
      <c r="H283" s="34"/>
      <c r="I283" s="120"/>
      <c r="J283" s="34"/>
      <c r="K283" s="34"/>
      <c r="L283" s="38"/>
      <c r="M283" s="207"/>
      <c r="N283" s="74"/>
      <c r="O283" s="74"/>
      <c r="P283" s="74"/>
      <c r="Q283" s="74"/>
      <c r="R283" s="74"/>
      <c r="S283" s="74"/>
      <c r="T283" s="75"/>
      <c r="AT283" s="12" t="s">
        <v>112</v>
      </c>
      <c r="AU283" s="12" t="s">
        <v>78</v>
      </c>
    </row>
    <row r="284" s="1" customFormat="1">
      <c r="B284" s="33"/>
      <c r="C284" s="34"/>
      <c r="D284" s="205" t="s">
        <v>119</v>
      </c>
      <c r="E284" s="34"/>
      <c r="F284" s="208" t="s">
        <v>120</v>
      </c>
      <c r="G284" s="34"/>
      <c r="H284" s="34"/>
      <c r="I284" s="120"/>
      <c r="J284" s="34"/>
      <c r="K284" s="34"/>
      <c r="L284" s="38"/>
      <c r="M284" s="207"/>
      <c r="N284" s="74"/>
      <c r="O284" s="74"/>
      <c r="P284" s="74"/>
      <c r="Q284" s="74"/>
      <c r="R284" s="74"/>
      <c r="S284" s="74"/>
      <c r="T284" s="75"/>
      <c r="AT284" s="12" t="s">
        <v>119</v>
      </c>
      <c r="AU284" s="12" t="s">
        <v>78</v>
      </c>
    </row>
    <row r="285" s="1" customFormat="1" ht="22.5" customHeight="1">
      <c r="B285" s="33"/>
      <c r="C285" s="193" t="s">
        <v>547</v>
      </c>
      <c r="D285" s="193" t="s">
        <v>105</v>
      </c>
      <c r="E285" s="194" t="s">
        <v>548</v>
      </c>
      <c r="F285" s="195" t="s">
        <v>549</v>
      </c>
      <c r="G285" s="196" t="s">
        <v>116</v>
      </c>
      <c r="H285" s="197">
        <v>1</v>
      </c>
      <c r="I285" s="198"/>
      <c r="J285" s="199">
        <f>ROUND(I285*H285,2)</f>
        <v>0</v>
      </c>
      <c r="K285" s="195" t="s">
        <v>109</v>
      </c>
      <c r="L285" s="38"/>
      <c r="M285" s="200" t="s">
        <v>1</v>
      </c>
      <c r="N285" s="201" t="s">
        <v>42</v>
      </c>
      <c r="O285" s="74"/>
      <c r="P285" s="202">
        <f>O285*H285</f>
        <v>0</v>
      </c>
      <c r="Q285" s="202">
        <v>0</v>
      </c>
      <c r="R285" s="202">
        <f>Q285*H285</f>
        <v>0</v>
      </c>
      <c r="S285" s="202">
        <v>0</v>
      </c>
      <c r="T285" s="203">
        <f>S285*H285</f>
        <v>0</v>
      </c>
      <c r="AR285" s="12" t="s">
        <v>110</v>
      </c>
      <c r="AT285" s="12" t="s">
        <v>105</v>
      </c>
      <c r="AU285" s="12" t="s">
        <v>78</v>
      </c>
      <c r="AY285" s="12" t="s">
        <v>102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2" t="s">
        <v>76</v>
      </c>
      <c r="BK285" s="204">
        <f>ROUND(I285*H285,2)</f>
        <v>0</v>
      </c>
      <c r="BL285" s="12" t="s">
        <v>110</v>
      </c>
      <c r="BM285" s="12" t="s">
        <v>550</v>
      </c>
    </row>
    <row r="286" s="1" customFormat="1">
      <c r="B286" s="33"/>
      <c r="C286" s="34"/>
      <c r="D286" s="205" t="s">
        <v>112</v>
      </c>
      <c r="E286" s="34"/>
      <c r="F286" s="206" t="s">
        <v>551</v>
      </c>
      <c r="G286" s="34"/>
      <c r="H286" s="34"/>
      <c r="I286" s="120"/>
      <c r="J286" s="34"/>
      <c r="K286" s="34"/>
      <c r="L286" s="38"/>
      <c r="M286" s="207"/>
      <c r="N286" s="74"/>
      <c r="O286" s="74"/>
      <c r="P286" s="74"/>
      <c r="Q286" s="74"/>
      <c r="R286" s="74"/>
      <c r="S286" s="74"/>
      <c r="T286" s="75"/>
      <c r="AT286" s="12" t="s">
        <v>112</v>
      </c>
      <c r="AU286" s="12" t="s">
        <v>78</v>
      </c>
    </row>
    <row r="287" s="1" customFormat="1">
      <c r="B287" s="33"/>
      <c r="C287" s="34"/>
      <c r="D287" s="205" t="s">
        <v>119</v>
      </c>
      <c r="E287" s="34"/>
      <c r="F287" s="208" t="s">
        <v>120</v>
      </c>
      <c r="G287" s="34"/>
      <c r="H287" s="34"/>
      <c r="I287" s="120"/>
      <c r="J287" s="34"/>
      <c r="K287" s="34"/>
      <c r="L287" s="38"/>
      <c r="M287" s="207"/>
      <c r="N287" s="74"/>
      <c r="O287" s="74"/>
      <c r="P287" s="74"/>
      <c r="Q287" s="74"/>
      <c r="R287" s="74"/>
      <c r="S287" s="74"/>
      <c r="T287" s="75"/>
      <c r="AT287" s="12" t="s">
        <v>119</v>
      </c>
      <c r="AU287" s="12" t="s">
        <v>78</v>
      </c>
    </row>
    <row r="288" s="1" customFormat="1" ht="22.5" customHeight="1">
      <c r="B288" s="33"/>
      <c r="C288" s="193" t="s">
        <v>552</v>
      </c>
      <c r="D288" s="193" t="s">
        <v>105</v>
      </c>
      <c r="E288" s="194" t="s">
        <v>553</v>
      </c>
      <c r="F288" s="195" t="s">
        <v>554</v>
      </c>
      <c r="G288" s="196" t="s">
        <v>116</v>
      </c>
      <c r="H288" s="197">
        <v>1</v>
      </c>
      <c r="I288" s="198"/>
      <c r="J288" s="199">
        <f>ROUND(I288*H288,2)</f>
        <v>0</v>
      </c>
      <c r="K288" s="195" t="s">
        <v>109</v>
      </c>
      <c r="L288" s="38"/>
      <c r="M288" s="200" t="s">
        <v>1</v>
      </c>
      <c r="N288" s="201" t="s">
        <v>42</v>
      </c>
      <c r="O288" s="74"/>
      <c r="P288" s="202">
        <f>O288*H288</f>
        <v>0</v>
      </c>
      <c r="Q288" s="202">
        <v>0</v>
      </c>
      <c r="R288" s="202">
        <f>Q288*H288</f>
        <v>0</v>
      </c>
      <c r="S288" s="202">
        <v>0</v>
      </c>
      <c r="T288" s="203">
        <f>S288*H288</f>
        <v>0</v>
      </c>
      <c r="AR288" s="12" t="s">
        <v>110</v>
      </c>
      <c r="AT288" s="12" t="s">
        <v>105</v>
      </c>
      <c r="AU288" s="12" t="s">
        <v>78</v>
      </c>
      <c r="AY288" s="12" t="s">
        <v>102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2" t="s">
        <v>76</v>
      </c>
      <c r="BK288" s="204">
        <f>ROUND(I288*H288,2)</f>
        <v>0</v>
      </c>
      <c r="BL288" s="12" t="s">
        <v>110</v>
      </c>
      <c r="BM288" s="12" t="s">
        <v>555</v>
      </c>
    </row>
    <row r="289" s="1" customFormat="1">
      <c r="B289" s="33"/>
      <c r="C289" s="34"/>
      <c r="D289" s="205" t="s">
        <v>112</v>
      </c>
      <c r="E289" s="34"/>
      <c r="F289" s="206" t="s">
        <v>556</v>
      </c>
      <c r="G289" s="34"/>
      <c r="H289" s="34"/>
      <c r="I289" s="120"/>
      <c r="J289" s="34"/>
      <c r="K289" s="34"/>
      <c r="L289" s="38"/>
      <c r="M289" s="207"/>
      <c r="N289" s="74"/>
      <c r="O289" s="74"/>
      <c r="P289" s="74"/>
      <c r="Q289" s="74"/>
      <c r="R289" s="74"/>
      <c r="S289" s="74"/>
      <c r="T289" s="75"/>
      <c r="AT289" s="12" t="s">
        <v>112</v>
      </c>
      <c r="AU289" s="12" t="s">
        <v>78</v>
      </c>
    </row>
    <row r="290" s="1" customFormat="1">
      <c r="B290" s="33"/>
      <c r="C290" s="34"/>
      <c r="D290" s="205" t="s">
        <v>119</v>
      </c>
      <c r="E290" s="34"/>
      <c r="F290" s="208" t="s">
        <v>120</v>
      </c>
      <c r="G290" s="34"/>
      <c r="H290" s="34"/>
      <c r="I290" s="120"/>
      <c r="J290" s="34"/>
      <c r="K290" s="34"/>
      <c r="L290" s="38"/>
      <c r="M290" s="207"/>
      <c r="N290" s="74"/>
      <c r="O290" s="74"/>
      <c r="P290" s="74"/>
      <c r="Q290" s="74"/>
      <c r="R290" s="74"/>
      <c r="S290" s="74"/>
      <c r="T290" s="75"/>
      <c r="AT290" s="12" t="s">
        <v>119</v>
      </c>
      <c r="AU290" s="12" t="s">
        <v>78</v>
      </c>
    </row>
    <row r="291" s="1" customFormat="1" ht="22.5" customHeight="1">
      <c r="B291" s="33"/>
      <c r="C291" s="193" t="s">
        <v>557</v>
      </c>
      <c r="D291" s="193" t="s">
        <v>105</v>
      </c>
      <c r="E291" s="194" t="s">
        <v>558</v>
      </c>
      <c r="F291" s="195" t="s">
        <v>559</v>
      </c>
      <c r="G291" s="196" t="s">
        <v>116</v>
      </c>
      <c r="H291" s="197">
        <v>1</v>
      </c>
      <c r="I291" s="198"/>
      <c r="J291" s="199">
        <f>ROUND(I291*H291,2)</f>
        <v>0</v>
      </c>
      <c r="K291" s="195" t="s">
        <v>109</v>
      </c>
      <c r="L291" s="38"/>
      <c r="M291" s="200" t="s">
        <v>1</v>
      </c>
      <c r="N291" s="201" t="s">
        <v>42</v>
      </c>
      <c r="O291" s="74"/>
      <c r="P291" s="202">
        <f>O291*H291</f>
        <v>0</v>
      </c>
      <c r="Q291" s="202">
        <v>0</v>
      </c>
      <c r="R291" s="202">
        <f>Q291*H291</f>
        <v>0</v>
      </c>
      <c r="S291" s="202">
        <v>0</v>
      </c>
      <c r="T291" s="203">
        <f>S291*H291</f>
        <v>0</v>
      </c>
      <c r="AR291" s="12" t="s">
        <v>110</v>
      </c>
      <c r="AT291" s="12" t="s">
        <v>105</v>
      </c>
      <c r="AU291" s="12" t="s">
        <v>78</v>
      </c>
      <c r="AY291" s="12" t="s">
        <v>102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2" t="s">
        <v>76</v>
      </c>
      <c r="BK291" s="204">
        <f>ROUND(I291*H291,2)</f>
        <v>0</v>
      </c>
      <c r="BL291" s="12" t="s">
        <v>110</v>
      </c>
      <c r="BM291" s="12" t="s">
        <v>560</v>
      </c>
    </row>
    <row r="292" s="1" customFormat="1">
      <c r="B292" s="33"/>
      <c r="C292" s="34"/>
      <c r="D292" s="205" t="s">
        <v>112</v>
      </c>
      <c r="E292" s="34"/>
      <c r="F292" s="206" t="s">
        <v>561</v>
      </c>
      <c r="G292" s="34"/>
      <c r="H292" s="34"/>
      <c r="I292" s="120"/>
      <c r="J292" s="34"/>
      <c r="K292" s="34"/>
      <c r="L292" s="38"/>
      <c r="M292" s="207"/>
      <c r="N292" s="74"/>
      <c r="O292" s="74"/>
      <c r="P292" s="74"/>
      <c r="Q292" s="74"/>
      <c r="R292" s="74"/>
      <c r="S292" s="74"/>
      <c r="T292" s="75"/>
      <c r="AT292" s="12" t="s">
        <v>112</v>
      </c>
      <c r="AU292" s="12" t="s">
        <v>78</v>
      </c>
    </row>
    <row r="293" s="1" customFormat="1">
      <c r="B293" s="33"/>
      <c r="C293" s="34"/>
      <c r="D293" s="205" t="s">
        <v>119</v>
      </c>
      <c r="E293" s="34"/>
      <c r="F293" s="208" t="s">
        <v>120</v>
      </c>
      <c r="G293" s="34"/>
      <c r="H293" s="34"/>
      <c r="I293" s="120"/>
      <c r="J293" s="34"/>
      <c r="K293" s="34"/>
      <c r="L293" s="38"/>
      <c r="M293" s="207"/>
      <c r="N293" s="74"/>
      <c r="O293" s="74"/>
      <c r="P293" s="74"/>
      <c r="Q293" s="74"/>
      <c r="R293" s="74"/>
      <c r="S293" s="74"/>
      <c r="T293" s="75"/>
      <c r="AT293" s="12" t="s">
        <v>119</v>
      </c>
      <c r="AU293" s="12" t="s">
        <v>78</v>
      </c>
    </row>
    <row r="294" s="1" customFormat="1" ht="22.5" customHeight="1">
      <c r="B294" s="33"/>
      <c r="C294" s="193" t="s">
        <v>562</v>
      </c>
      <c r="D294" s="193" t="s">
        <v>105</v>
      </c>
      <c r="E294" s="194" t="s">
        <v>563</v>
      </c>
      <c r="F294" s="195" t="s">
        <v>564</v>
      </c>
      <c r="G294" s="196" t="s">
        <v>116</v>
      </c>
      <c r="H294" s="197">
        <v>1</v>
      </c>
      <c r="I294" s="198"/>
      <c r="J294" s="199">
        <f>ROUND(I294*H294,2)</f>
        <v>0</v>
      </c>
      <c r="K294" s="195" t="s">
        <v>109</v>
      </c>
      <c r="L294" s="38"/>
      <c r="M294" s="200" t="s">
        <v>1</v>
      </c>
      <c r="N294" s="201" t="s">
        <v>42</v>
      </c>
      <c r="O294" s="74"/>
      <c r="P294" s="202">
        <f>O294*H294</f>
        <v>0</v>
      </c>
      <c r="Q294" s="202">
        <v>0</v>
      </c>
      <c r="R294" s="202">
        <f>Q294*H294</f>
        <v>0</v>
      </c>
      <c r="S294" s="202">
        <v>0</v>
      </c>
      <c r="T294" s="203">
        <f>S294*H294</f>
        <v>0</v>
      </c>
      <c r="AR294" s="12" t="s">
        <v>110</v>
      </c>
      <c r="AT294" s="12" t="s">
        <v>105</v>
      </c>
      <c r="AU294" s="12" t="s">
        <v>78</v>
      </c>
      <c r="AY294" s="12" t="s">
        <v>102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2" t="s">
        <v>76</v>
      </c>
      <c r="BK294" s="204">
        <f>ROUND(I294*H294,2)</f>
        <v>0</v>
      </c>
      <c r="BL294" s="12" t="s">
        <v>110</v>
      </c>
      <c r="BM294" s="12" t="s">
        <v>565</v>
      </c>
    </row>
    <row r="295" s="1" customFormat="1">
      <c r="B295" s="33"/>
      <c r="C295" s="34"/>
      <c r="D295" s="205" t="s">
        <v>112</v>
      </c>
      <c r="E295" s="34"/>
      <c r="F295" s="206" t="s">
        <v>566</v>
      </c>
      <c r="G295" s="34"/>
      <c r="H295" s="34"/>
      <c r="I295" s="120"/>
      <c r="J295" s="34"/>
      <c r="K295" s="34"/>
      <c r="L295" s="38"/>
      <c r="M295" s="207"/>
      <c r="N295" s="74"/>
      <c r="O295" s="74"/>
      <c r="P295" s="74"/>
      <c r="Q295" s="74"/>
      <c r="R295" s="74"/>
      <c r="S295" s="74"/>
      <c r="T295" s="75"/>
      <c r="AT295" s="12" t="s">
        <v>112</v>
      </c>
      <c r="AU295" s="12" t="s">
        <v>78</v>
      </c>
    </row>
    <row r="296" s="1" customFormat="1">
      <c r="B296" s="33"/>
      <c r="C296" s="34"/>
      <c r="D296" s="205" t="s">
        <v>119</v>
      </c>
      <c r="E296" s="34"/>
      <c r="F296" s="208" t="s">
        <v>120</v>
      </c>
      <c r="G296" s="34"/>
      <c r="H296" s="34"/>
      <c r="I296" s="120"/>
      <c r="J296" s="34"/>
      <c r="K296" s="34"/>
      <c r="L296" s="38"/>
      <c r="M296" s="207"/>
      <c r="N296" s="74"/>
      <c r="O296" s="74"/>
      <c r="P296" s="74"/>
      <c r="Q296" s="74"/>
      <c r="R296" s="74"/>
      <c r="S296" s="74"/>
      <c r="T296" s="75"/>
      <c r="AT296" s="12" t="s">
        <v>119</v>
      </c>
      <c r="AU296" s="12" t="s">
        <v>78</v>
      </c>
    </row>
    <row r="297" s="1" customFormat="1" ht="22.5" customHeight="1">
      <c r="B297" s="33"/>
      <c r="C297" s="193" t="s">
        <v>567</v>
      </c>
      <c r="D297" s="193" t="s">
        <v>105</v>
      </c>
      <c r="E297" s="194" t="s">
        <v>568</v>
      </c>
      <c r="F297" s="195" t="s">
        <v>569</v>
      </c>
      <c r="G297" s="196" t="s">
        <v>116</v>
      </c>
      <c r="H297" s="197">
        <v>1</v>
      </c>
      <c r="I297" s="198"/>
      <c r="J297" s="199">
        <f>ROUND(I297*H297,2)</f>
        <v>0</v>
      </c>
      <c r="K297" s="195" t="s">
        <v>109</v>
      </c>
      <c r="L297" s="38"/>
      <c r="M297" s="200" t="s">
        <v>1</v>
      </c>
      <c r="N297" s="201" t="s">
        <v>42</v>
      </c>
      <c r="O297" s="74"/>
      <c r="P297" s="202">
        <f>O297*H297</f>
        <v>0</v>
      </c>
      <c r="Q297" s="202">
        <v>0</v>
      </c>
      <c r="R297" s="202">
        <f>Q297*H297</f>
        <v>0</v>
      </c>
      <c r="S297" s="202">
        <v>0</v>
      </c>
      <c r="T297" s="203">
        <f>S297*H297</f>
        <v>0</v>
      </c>
      <c r="AR297" s="12" t="s">
        <v>110</v>
      </c>
      <c r="AT297" s="12" t="s">
        <v>105</v>
      </c>
      <c r="AU297" s="12" t="s">
        <v>78</v>
      </c>
      <c r="AY297" s="12" t="s">
        <v>102</v>
      </c>
      <c r="BE297" s="204">
        <f>IF(N297="základní",J297,0)</f>
        <v>0</v>
      </c>
      <c r="BF297" s="204">
        <f>IF(N297="snížená",J297,0)</f>
        <v>0</v>
      </c>
      <c r="BG297" s="204">
        <f>IF(N297="zákl. přenesená",J297,0)</f>
        <v>0</v>
      </c>
      <c r="BH297" s="204">
        <f>IF(N297="sníž. přenesená",J297,0)</f>
        <v>0</v>
      </c>
      <c r="BI297" s="204">
        <f>IF(N297="nulová",J297,0)</f>
        <v>0</v>
      </c>
      <c r="BJ297" s="12" t="s">
        <v>76</v>
      </c>
      <c r="BK297" s="204">
        <f>ROUND(I297*H297,2)</f>
        <v>0</v>
      </c>
      <c r="BL297" s="12" t="s">
        <v>110</v>
      </c>
      <c r="BM297" s="12" t="s">
        <v>570</v>
      </c>
    </row>
    <row r="298" s="1" customFormat="1">
      <c r="B298" s="33"/>
      <c r="C298" s="34"/>
      <c r="D298" s="205" t="s">
        <v>112</v>
      </c>
      <c r="E298" s="34"/>
      <c r="F298" s="206" t="s">
        <v>571</v>
      </c>
      <c r="G298" s="34"/>
      <c r="H298" s="34"/>
      <c r="I298" s="120"/>
      <c r="J298" s="34"/>
      <c r="K298" s="34"/>
      <c r="L298" s="38"/>
      <c r="M298" s="207"/>
      <c r="N298" s="74"/>
      <c r="O298" s="74"/>
      <c r="P298" s="74"/>
      <c r="Q298" s="74"/>
      <c r="R298" s="74"/>
      <c r="S298" s="74"/>
      <c r="T298" s="75"/>
      <c r="AT298" s="12" t="s">
        <v>112</v>
      </c>
      <c r="AU298" s="12" t="s">
        <v>78</v>
      </c>
    </row>
    <row r="299" s="1" customFormat="1">
      <c r="B299" s="33"/>
      <c r="C299" s="34"/>
      <c r="D299" s="205" t="s">
        <v>119</v>
      </c>
      <c r="E299" s="34"/>
      <c r="F299" s="208" t="s">
        <v>120</v>
      </c>
      <c r="G299" s="34"/>
      <c r="H299" s="34"/>
      <c r="I299" s="120"/>
      <c r="J299" s="34"/>
      <c r="K299" s="34"/>
      <c r="L299" s="38"/>
      <c r="M299" s="207"/>
      <c r="N299" s="74"/>
      <c r="O299" s="74"/>
      <c r="P299" s="74"/>
      <c r="Q299" s="74"/>
      <c r="R299" s="74"/>
      <c r="S299" s="74"/>
      <c r="T299" s="75"/>
      <c r="AT299" s="12" t="s">
        <v>119</v>
      </c>
      <c r="AU299" s="12" t="s">
        <v>78</v>
      </c>
    </row>
    <row r="300" s="1" customFormat="1" ht="22.5" customHeight="1">
      <c r="B300" s="33"/>
      <c r="C300" s="193" t="s">
        <v>572</v>
      </c>
      <c r="D300" s="193" t="s">
        <v>105</v>
      </c>
      <c r="E300" s="194" t="s">
        <v>573</v>
      </c>
      <c r="F300" s="195" t="s">
        <v>574</v>
      </c>
      <c r="G300" s="196" t="s">
        <v>116</v>
      </c>
      <c r="H300" s="197">
        <v>1</v>
      </c>
      <c r="I300" s="198"/>
      <c r="J300" s="199">
        <f>ROUND(I300*H300,2)</f>
        <v>0</v>
      </c>
      <c r="K300" s="195" t="s">
        <v>109</v>
      </c>
      <c r="L300" s="38"/>
      <c r="M300" s="200" t="s">
        <v>1</v>
      </c>
      <c r="N300" s="201" t="s">
        <v>42</v>
      </c>
      <c r="O300" s="74"/>
      <c r="P300" s="202">
        <f>O300*H300</f>
        <v>0</v>
      </c>
      <c r="Q300" s="202">
        <v>0</v>
      </c>
      <c r="R300" s="202">
        <f>Q300*H300</f>
        <v>0</v>
      </c>
      <c r="S300" s="202">
        <v>0</v>
      </c>
      <c r="T300" s="203">
        <f>S300*H300</f>
        <v>0</v>
      </c>
      <c r="AR300" s="12" t="s">
        <v>110</v>
      </c>
      <c r="AT300" s="12" t="s">
        <v>105</v>
      </c>
      <c r="AU300" s="12" t="s">
        <v>78</v>
      </c>
      <c r="AY300" s="12" t="s">
        <v>102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2" t="s">
        <v>76</v>
      </c>
      <c r="BK300" s="204">
        <f>ROUND(I300*H300,2)</f>
        <v>0</v>
      </c>
      <c r="BL300" s="12" t="s">
        <v>110</v>
      </c>
      <c r="BM300" s="12" t="s">
        <v>575</v>
      </c>
    </row>
    <row r="301" s="1" customFormat="1">
      <c r="B301" s="33"/>
      <c r="C301" s="34"/>
      <c r="D301" s="205" t="s">
        <v>112</v>
      </c>
      <c r="E301" s="34"/>
      <c r="F301" s="206" t="s">
        <v>576</v>
      </c>
      <c r="G301" s="34"/>
      <c r="H301" s="34"/>
      <c r="I301" s="120"/>
      <c r="J301" s="34"/>
      <c r="K301" s="34"/>
      <c r="L301" s="38"/>
      <c r="M301" s="207"/>
      <c r="N301" s="74"/>
      <c r="O301" s="74"/>
      <c r="P301" s="74"/>
      <c r="Q301" s="74"/>
      <c r="R301" s="74"/>
      <c r="S301" s="74"/>
      <c r="T301" s="75"/>
      <c r="AT301" s="12" t="s">
        <v>112</v>
      </c>
      <c r="AU301" s="12" t="s">
        <v>78</v>
      </c>
    </row>
    <row r="302" s="1" customFormat="1">
      <c r="B302" s="33"/>
      <c r="C302" s="34"/>
      <c r="D302" s="205" t="s">
        <v>119</v>
      </c>
      <c r="E302" s="34"/>
      <c r="F302" s="208" t="s">
        <v>120</v>
      </c>
      <c r="G302" s="34"/>
      <c r="H302" s="34"/>
      <c r="I302" s="120"/>
      <c r="J302" s="34"/>
      <c r="K302" s="34"/>
      <c r="L302" s="38"/>
      <c r="M302" s="207"/>
      <c r="N302" s="74"/>
      <c r="O302" s="74"/>
      <c r="P302" s="74"/>
      <c r="Q302" s="74"/>
      <c r="R302" s="74"/>
      <c r="S302" s="74"/>
      <c r="T302" s="75"/>
      <c r="AT302" s="12" t="s">
        <v>119</v>
      </c>
      <c r="AU302" s="12" t="s">
        <v>78</v>
      </c>
    </row>
    <row r="303" s="1" customFormat="1" ht="22.5" customHeight="1">
      <c r="B303" s="33"/>
      <c r="C303" s="193" t="s">
        <v>577</v>
      </c>
      <c r="D303" s="193" t="s">
        <v>105</v>
      </c>
      <c r="E303" s="194" t="s">
        <v>578</v>
      </c>
      <c r="F303" s="195" t="s">
        <v>579</v>
      </c>
      <c r="G303" s="196" t="s">
        <v>116</v>
      </c>
      <c r="H303" s="197">
        <v>1</v>
      </c>
      <c r="I303" s="198"/>
      <c r="J303" s="199">
        <f>ROUND(I303*H303,2)</f>
        <v>0</v>
      </c>
      <c r="K303" s="195" t="s">
        <v>109</v>
      </c>
      <c r="L303" s="38"/>
      <c r="M303" s="200" t="s">
        <v>1</v>
      </c>
      <c r="N303" s="201" t="s">
        <v>42</v>
      </c>
      <c r="O303" s="74"/>
      <c r="P303" s="202">
        <f>O303*H303</f>
        <v>0</v>
      </c>
      <c r="Q303" s="202">
        <v>0</v>
      </c>
      <c r="R303" s="202">
        <f>Q303*H303</f>
        <v>0</v>
      </c>
      <c r="S303" s="202">
        <v>0</v>
      </c>
      <c r="T303" s="203">
        <f>S303*H303</f>
        <v>0</v>
      </c>
      <c r="AR303" s="12" t="s">
        <v>110</v>
      </c>
      <c r="AT303" s="12" t="s">
        <v>105</v>
      </c>
      <c r="AU303" s="12" t="s">
        <v>78</v>
      </c>
      <c r="AY303" s="12" t="s">
        <v>102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12" t="s">
        <v>76</v>
      </c>
      <c r="BK303" s="204">
        <f>ROUND(I303*H303,2)</f>
        <v>0</v>
      </c>
      <c r="BL303" s="12" t="s">
        <v>110</v>
      </c>
      <c r="BM303" s="12" t="s">
        <v>580</v>
      </c>
    </row>
    <row r="304" s="1" customFormat="1">
      <c r="B304" s="33"/>
      <c r="C304" s="34"/>
      <c r="D304" s="205" t="s">
        <v>112</v>
      </c>
      <c r="E304" s="34"/>
      <c r="F304" s="206" t="s">
        <v>581</v>
      </c>
      <c r="G304" s="34"/>
      <c r="H304" s="34"/>
      <c r="I304" s="120"/>
      <c r="J304" s="34"/>
      <c r="K304" s="34"/>
      <c r="L304" s="38"/>
      <c r="M304" s="207"/>
      <c r="N304" s="74"/>
      <c r="O304" s="74"/>
      <c r="P304" s="74"/>
      <c r="Q304" s="74"/>
      <c r="R304" s="74"/>
      <c r="S304" s="74"/>
      <c r="T304" s="75"/>
      <c r="AT304" s="12" t="s">
        <v>112</v>
      </c>
      <c r="AU304" s="12" t="s">
        <v>78</v>
      </c>
    </row>
    <row r="305" s="1" customFormat="1">
      <c r="B305" s="33"/>
      <c r="C305" s="34"/>
      <c r="D305" s="205" t="s">
        <v>119</v>
      </c>
      <c r="E305" s="34"/>
      <c r="F305" s="208" t="s">
        <v>120</v>
      </c>
      <c r="G305" s="34"/>
      <c r="H305" s="34"/>
      <c r="I305" s="120"/>
      <c r="J305" s="34"/>
      <c r="K305" s="34"/>
      <c r="L305" s="38"/>
      <c r="M305" s="207"/>
      <c r="N305" s="74"/>
      <c r="O305" s="74"/>
      <c r="P305" s="74"/>
      <c r="Q305" s="74"/>
      <c r="R305" s="74"/>
      <c r="S305" s="74"/>
      <c r="T305" s="75"/>
      <c r="AT305" s="12" t="s">
        <v>119</v>
      </c>
      <c r="AU305" s="12" t="s">
        <v>78</v>
      </c>
    </row>
    <row r="306" s="1" customFormat="1" ht="22.5" customHeight="1">
      <c r="B306" s="33"/>
      <c r="C306" s="193" t="s">
        <v>582</v>
      </c>
      <c r="D306" s="193" t="s">
        <v>105</v>
      </c>
      <c r="E306" s="194" t="s">
        <v>583</v>
      </c>
      <c r="F306" s="195" t="s">
        <v>584</v>
      </c>
      <c r="G306" s="196" t="s">
        <v>116</v>
      </c>
      <c r="H306" s="197">
        <v>1</v>
      </c>
      <c r="I306" s="198"/>
      <c r="J306" s="199">
        <f>ROUND(I306*H306,2)</f>
        <v>0</v>
      </c>
      <c r="K306" s="195" t="s">
        <v>109</v>
      </c>
      <c r="L306" s="38"/>
      <c r="M306" s="200" t="s">
        <v>1</v>
      </c>
      <c r="N306" s="201" t="s">
        <v>42</v>
      </c>
      <c r="O306" s="74"/>
      <c r="P306" s="202">
        <f>O306*H306</f>
        <v>0</v>
      </c>
      <c r="Q306" s="202">
        <v>0</v>
      </c>
      <c r="R306" s="202">
        <f>Q306*H306</f>
        <v>0</v>
      </c>
      <c r="S306" s="202">
        <v>0</v>
      </c>
      <c r="T306" s="203">
        <f>S306*H306</f>
        <v>0</v>
      </c>
      <c r="AR306" s="12" t="s">
        <v>110</v>
      </c>
      <c r="AT306" s="12" t="s">
        <v>105</v>
      </c>
      <c r="AU306" s="12" t="s">
        <v>78</v>
      </c>
      <c r="AY306" s="12" t="s">
        <v>102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12" t="s">
        <v>76</v>
      </c>
      <c r="BK306" s="204">
        <f>ROUND(I306*H306,2)</f>
        <v>0</v>
      </c>
      <c r="BL306" s="12" t="s">
        <v>110</v>
      </c>
      <c r="BM306" s="12" t="s">
        <v>585</v>
      </c>
    </row>
    <row r="307" s="1" customFormat="1">
      <c r="B307" s="33"/>
      <c r="C307" s="34"/>
      <c r="D307" s="205" t="s">
        <v>112</v>
      </c>
      <c r="E307" s="34"/>
      <c r="F307" s="206" t="s">
        <v>586</v>
      </c>
      <c r="G307" s="34"/>
      <c r="H307" s="34"/>
      <c r="I307" s="120"/>
      <c r="J307" s="34"/>
      <c r="K307" s="34"/>
      <c r="L307" s="38"/>
      <c r="M307" s="207"/>
      <c r="N307" s="74"/>
      <c r="O307" s="74"/>
      <c r="P307" s="74"/>
      <c r="Q307" s="74"/>
      <c r="R307" s="74"/>
      <c r="S307" s="74"/>
      <c r="T307" s="75"/>
      <c r="AT307" s="12" t="s">
        <v>112</v>
      </c>
      <c r="AU307" s="12" t="s">
        <v>78</v>
      </c>
    </row>
    <row r="308" s="1" customFormat="1">
      <c r="B308" s="33"/>
      <c r="C308" s="34"/>
      <c r="D308" s="205" t="s">
        <v>119</v>
      </c>
      <c r="E308" s="34"/>
      <c r="F308" s="208" t="s">
        <v>120</v>
      </c>
      <c r="G308" s="34"/>
      <c r="H308" s="34"/>
      <c r="I308" s="120"/>
      <c r="J308" s="34"/>
      <c r="K308" s="34"/>
      <c r="L308" s="38"/>
      <c r="M308" s="207"/>
      <c r="N308" s="74"/>
      <c r="O308" s="74"/>
      <c r="P308" s="74"/>
      <c r="Q308" s="74"/>
      <c r="R308" s="74"/>
      <c r="S308" s="74"/>
      <c r="T308" s="75"/>
      <c r="AT308" s="12" t="s">
        <v>119</v>
      </c>
      <c r="AU308" s="12" t="s">
        <v>78</v>
      </c>
    </row>
    <row r="309" s="1" customFormat="1" ht="22.5" customHeight="1">
      <c r="B309" s="33"/>
      <c r="C309" s="193" t="s">
        <v>587</v>
      </c>
      <c r="D309" s="193" t="s">
        <v>105</v>
      </c>
      <c r="E309" s="194" t="s">
        <v>588</v>
      </c>
      <c r="F309" s="195" t="s">
        <v>589</v>
      </c>
      <c r="G309" s="196" t="s">
        <v>116</v>
      </c>
      <c r="H309" s="197">
        <v>1</v>
      </c>
      <c r="I309" s="198"/>
      <c r="J309" s="199">
        <f>ROUND(I309*H309,2)</f>
        <v>0</v>
      </c>
      <c r="K309" s="195" t="s">
        <v>109</v>
      </c>
      <c r="L309" s="38"/>
      <c r="M309" s="200" t="s">
        <v>1</v>
      </c>
      <c r="N309" s="201" t="s">
        <v>42</v>
      </c>
      <c r="O309" s="74"/>
      <c r="P309" s="202">
        <f>O309*H309</f>
        <v>0</v>
      </c>
      <c r="Q309" s="202">
        <v>0</v>
      </c>
      <c r="R309" s="202">
        <f>Q309*H309</f>
        <v>0</v>
      </c>
      <c r="S309" s="202">
        <v>0</v>
      </c>
      <c r="T309" s="203">
        <f>S309*H309</f>
        <v>0</v>
      </c>
      <c r="AR309" s="12" t="s">
        <v>110</v>
      </c>
      <c r="AT309" s="12" t="s">
        <v>105</v>
      </c>
      <c r="AU309" s="12" t="s">
        <v>78</v>
      </c>
      <c r="AY309" s="12" t="s">
        <v>102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12" t="s">
        <v>76</v>
      </c>
      <c r="BK309" s="204">
        <f>ROUND(I309*H309,2)</f>
        <v>0</v>
      </c>
      <c r="BL309" s="12" t="s">
        <v>110</v>
      </c>
      <c r="BM309" s="12" t="s">
        <v>590</v>
      </c>
    </row>
    <row r="310" s="1" customFormat="1">
      <c r="B310" s="33"/>
      <c r="C310" s="34"/>
      <c r="D310" s="205" t="s">
        <v>112</v>
      </c>
      <c r="E310" s="34"/>
      <c r="F310" s="206" t="s">
        <v>591</v>
      </c>
      <c r="G310" s="34"/>
      <c r="H310" s="34"/>
      <c r="I310" s="120"/>
      <c r="J310" s="34"/>
      <c r="K310" s="34"/>
      <c r="L310" s="38"/>
      <c r="M310" s="207"/>
      <c r="N310" s="74"/>
      <c r="O310" s="74"/>
      <c r="P310" s="74"/>
      <c r="Q310" s="74"/>
      <c r="R310" s="74"/>
      <c r="S310" s="74"/>
      <c r="T310" s="75"/>
      <c r="AT310" s="12" t="s">
        <v>112</v>
      </c>
      <c r="AU310" s="12" t="s">
        <v>78</v>
      </c>
    </row>
    <row r="311" s="1" customFormat="1">
      <c r="B311" s="33"/>
      <c r="C311" s="34"/>
      <c r="D311" s="205" t="s">
        <v>119</v>
      </c>
      <c r="E311" s="34"/>
      <c r="F311" s="208" t="s">
        <v>120</v>
      </c>
      <c r="G311" s="34"/>
      <c r="H311" s="34"/>
      <c r="I311" s="120"/>
      <c r="J311" s="34"/>
      <c r="K311" s="34"/>
      <c r="L311" s="38"/>
      <c r="M311" s="207"/>
      <c r="N311" s="74"/>
      <c r="O311" s="74"/>
      <c r="P311" s="74"/>
      <c r="Q311" s="74"/>
      <c r="R311" s="74"/>
      <c r="S311" s="74"/>
      <c r="T311" s="75"/>
      <c r="AT311" s="12" t="s">
        <v>119</v>
      </c>
      <c r="AU311" s="12" t="s">
        <v>78</v>
      </c>
    </row>
    <row r="312" s="1" customFormat="1" ht="22.5" customHeight="1">
      <c r="B312" s="33"/>
      <c r="C312" s="193" t="s">
        <v>592</v>
      </c>
      <c r="D312" s="193" t="s">
        <v>105</v>
      </c>
      <c r="E312" s="194" t="s">
        <v>593</v>
      </c>
      <c r="F312" s="195" t="s">
        <v>594</v>
      </c>
      <c r="G312" s="196" t="s">
        <v>116</v>
      </c>
      <c r="H312" s="197">
        <v>1</v>
      </c>
      <c r="I312" s="198"/>
      <c r="J312" s="199">
        <f>ROUND(I312*H312,2)</f>
        <v>0</v>
      </c>
      <c r="K312" s="195" t="s">
        <v>109</v>
      </c>
      <c r="L312" s="38"/>
      <c r="M312" s="200" t="s">
        <v>1</v>
      </c>
      <c r="N312" s="201" t="s">
        <v>42</v>
      </c>
      <c r="O312" s="74"/>
      <c r="P312" s="202">
        <f>O312*H312</f>
        <v>0</v>
      </c>
      <c r="Q312" s="202">
        <v>0</v>
      </c>
      <c r="R312" s="202">
        <f>Q312*H312</f>
        <v>0</v>
      </c>
      <c r="S312" s="202">
        <v>0</v>
      </c>
      <c r="T312" s="203">
        <f>S312*H312</f>
        <v>0</v>
      </c>
      <c r="AR312" s="12" t="s">
        <v>110</v>
      </c>
      <c r="AT312" s="12" t="s">
        <v>105</v>
      </c>
      <c r="AU312" s="12" t="s">
        <v>78</v>
      </c>
      <c r="AY312" s="12" t="s">
        <v>102</v>
      </c>
      <c r="BE312" s="204">
        <f>IF(N312="základní",J312,0)</f>
        <v>0</v>
      </c>
      <c r="BF312" s="204">
        <f>IF(N312="snížená",J312,0)</f>
        <v>0</v>
      </c>
      <c r="BG312" s="204">
        <f>IF(N312="zákl. přenesená",J312,0)</f>
        <v>0</v>
      </c>
      <c r="BH312" s="204">
        <f>IF(N312="sníž. přenesená",J312,0)</f>
        <v>0</v>
      </c>
      <c r="BI312" s="204">
        <f>IF(N312="nulová",J312,0)</f>
        <v>0</v>
      </c>
      <c r="BJ312" s="12" t="s">
        <v>76</v>
      </c>
      <c r="BK312" s="204">
        <f>ROUND(I312*H312,2)</f>
        <v>0</v>
      </c>
      <c r="BL312" s="12" t="s">
        <v>110</v>
      </c>
      <c r="BM312" s="12" t="s">
        <v>595</v>
      </c>
    </row>
    <row r="313" s="1" customFormat="1">
      <c r="B313" s="33"/>
      <c r="C313" s="34"/>
      <c r="D313" s="205" t="s">
        <v>112</v>
      </c>
      <c r="E313" s="34"/>
      <c r="F313" s="206" t="s">
        <v>596</v>
      </c>
      <c r="G313" s="34"/>
      <c r="H313" s="34"/>
      <c r="I313" s="120"/>
      <c r="J313" s="34"/>
      <c r="K313" s="34"/>
      <c r="L313" s="38"/>
      <c r="M313" s="207"/>
      <c r="N313" s="74"/>
      <c r="O313" s="74"/>
      <c r="P313" s="74"/>
      <c r="Q313" s="74"/>
      <c r="R313" s="74"/>
      <c r="S313" s="74"/>
      <c r="T313" s="75"/>
      <c r="AT313" s="12" t="s">
        <v>112</v>
      </c>
      <c r="AU313" s="12" t="s">
        <v>78</v>
      </c>
    </row>
    <row r="314" s="1" customFormat="1">
      <c r="B314" s="33"/>
      <c r="C314" s="34"/>
      <c r="D314" s="205" t="s">
        <v>119</v>
      </c>
      <c r="E314" s="34"/>
      <c r="F314" s="208" t="s">
        <v>120</v>
      </c>
      <c r="G314" s="34"/>
      <c r="H314" s="34"/>
      <c r="I314" s="120"/>
      <c r="J314" s="34"/>
      <c r="K314" s="34"/>
      <c r="L314" s="38"/>
      <c r="M314" s="207"/>
      <c r="N314" s="74"/>
      <c r="O314" s="74"/>
      <c r="P314" s="74"/>
      <c r="Q314" s="74"/>
      <c r="R314" s="74"/>
      <c r="S314" s="74"/>
      <c r="T314" s="75"/>
      <c r="AT314" s="12" t="s">
        <v>119</v>
      </c>
      <c r="AU314" s="12" t="s">
        <v>78</v>
      </c>
    </row>
    <row r="315" s="1" customFormat="1" ht="22.5" customHeight="1">
      <c r="B315" s="33"/>
      <c r="C315" s="193" t="s">
        <v>597</v>
      </c>
      <c r="D315" s="193" t="s">
        <v>105</v>
      </c>
      <c r="E315" s="194" t="s">
        <v>598</v>
      </c>
      <c r="F315" s="195" t="s">
        <v>599</v>
      </c>
      <c r="G315" s="196" t="s">
        <v>116</v>
      </c>
      <c r="H315" s="197">
        <v>1</v>
      </c>
      <c r="I315" s="198"/>
      <c r="J315" s="199">
        <f>ROUND(I315*H315,2)</f>
        <v>0</v>
      </c>
      <c r="K315" s="195" t="s">
        <v>109</v>
      </c>
      <c r="L315" s="38"/>
      <c r="M315" s="200" t="s">
        <v>1</v>
      </c>
      <c r="N315" s="201" t="s">
        <v>42</v>
      </c>
      <c r="O315" s="74"/>
      <c r="P315" s="202">
        <f>O315*H315</f>
        <v>0</v>
      </c>
      <c r="Q315" s="202">
        <v>0</v>
      </c>
      <c r="R315" s="202">
        <f>Q315*H315</f>
        <v>0</v>
      </c>
      <c r="S315" s="202">
        <v>0</v>
      </c>
      <c r="T315" s="203">
        <f>S315*H315</f>
        <v>0</v>
      </c>
      <c r="AR315" s="12" t="s">
        <v>110</v>
      </c>
      <c r="AT315" s="12" t="s">
        <v>105</v>
      </c>
      <c r="AU315" s="12" t="s">
        <v>78</v>
      </c>
      <c r="AY315" s="12" t="s">
        <v>102</v>
      </c>
      <c r="BE315" s="204">
        <f>IF(N315="základní",J315,0)</f>
        <v>0</v>
      </c>
      <c r="BF315" s="204">
        <f>IF(N315="snížená",J315,0)</f>
        <v>0</v>
      </c>
      <c r="BG315" s="204">
        <f>IF(N315="zákl. přenesená",J315,0)</f>
        <v>0</v>
      </c>
      <c r="BH315" s="204">
        <f>IF(N315="sníž. přenesená",J315,0)</f>
        <v>0</v>
      </c>
      <c r="BI315" s="204">
        <f>IF(N315="nulová",J315,0)</f>
        <v>0</v>
      </c>
      <c r="BJ315" s="12" t="s">
        <v>76</v>
      </c>
      <c r="BK315" s="204">
        <f>ROUND(I315*H315,2)</f>
        <v>0</v>
      </c>
      <c r="BL315" s="12" t="s">
        <v>110</v>
      </c>
      <c r="BM315" s="12" t="s">
        <v>600</v>
      </c>
    </row>
    <row r="316" s="1" customFormat="1">
      <c r="B316" s="33"/>
      <c r="C316" s="34"/>
      <c r="D316" s="205" t="s">
        <v>112</v>
      </c>
      <c r="E316" s="34"/>
      <c r="F316" s="206" t="s">
        <v>601</v>
      </c>
      <c r="G316" s="34"/>
      <c r="H316" s="34"/>
      <c r="I316" s="120"/>
      <c r="J316" s="34"/>
      <c r="K316" s="34"/>
      <c r="L316" s="38"/>
      <c r="M316" s="207"/>
      <c r="N316" s="74"/>
      <c r="O316" s="74"/>
      <c r="P316" s="74"/>
      <c r="Q316" s="74"/>
      <c r="R316" s="74"/>
      <c r="S316" s="74"/>
      <c r="T316" s="75"/>
      <c r="AT316" s="12" t="s">
        <v>112</v>
      </c>
      <c r="AU316" s="12" t="s">
        <v>78</v>
      </c>
    </row>
    <row r="317" s="1" customFormat="1">
      <c r="B317" s="33"/>
      <c r="C317" s="34"/>
      <c r="D317" s="205" t="s">
        <v>119</v>
      </c>
      <c r="E317" s="34"/>
      <c r="F317" s="208" t="s">
        <v>120</v>
      </c>
      <c r="G317" s="34"/>
      <c r="H317" s="34"/>
      <c r="I317" s="120"/>
      <c r="J317" s="34"/>
      <c r="K317" s="34"/>
      <c r="L317" s="38"/>
      <c r="M317" s="207"/>
      <c r="N317" s="74"/>
      <c r="O317" s="74"/>
      <c r="P317" s="74"/>
      <c r="Q317" s="74"/>
      <c r="R317" s="74"/>
      <c r="S317" s="74"/>
      <c r="T317" s="75"/>
      <c r="AT317" s="12" t="s">
        <v>119</v>
      </c>
      <c r="AU317" s="12" t="s">
        <v>78</v>
      </c>
    </row>
    <row r="318" s="1" customFormat="1" ht="22.5" customHeight="1">
      <c r="B318" s="33"/>
      <c r="C318" s="193" t="s">
        <v>602</v>
      </c>
      <c r="D318" s="193" t="s">
        <v>105</v>
      </c>
      <c r="E318" s="194" t="s">
        <v>603</v>
      </c>
      <c r="F318" s="195" t="s">
        <v>604</v>
      </c>
      <c r="G318" s="196" t="s">
        <v>116</v>
      </c>
      <c r="H318" s="197">
        <v>1</v>
      </c>
      <c r="I318" s="198"/>
      <c r="J318" s="199">
        <f>ROUND(I318*H318,2)</f>
        <v>0</v>
      </c>
      <c r="K318" s="195" t="s">
        <v>109</v>
      </c>
      <c r="L318" s="38"/>
      <c r="M318" s="200" t="s">
        <v>1</v>
      </c>
      <c r="N318" s="201" t="s">
        <v>42</v>
      </c>
      <c r="O318" s="74"/>
      <c r="P318" s="202">
        <f>O318*H318</f>
        <v>0</v>
      </c>
      <c r="Q318" s="202">
        <v>0</v>
      </c>
      <c r="R318" s="202">
        <f>Q318*H318</f>
        <v>0</v>
      </c>
      <c r="S318" s="202">
        <v>0</v>
      </c>
      <c r="T318" s="203">
        <f>S318*H318</f>
        <v>0</v>
      </c>
      <c r="AR318" s="12" t="s">
        <v>110</v>
      </c>
      <c r="AT318" s="12" t="s">
        <v>105</v>
      </c>
      <c r="AU318" s="12" t="s">
        <v>78</v>
      </c>
      <c r="AY318" s="12" t="s">
        <v>102</v>
      </c>
      <c r="BE318" s="204">
        <f>IF(N318="základní",J318,0)</f>
        <v>0</v>
      </c>
      <c r="BF318" s="204">
        <f>IF(N318="snížená",J318,0)</f>
        <v>0</v>
      </c>
      <c r="BG318" s="204">
        <f>IF(N318="zákl. přenesená",J318,0)</f>
        <v>0</v>
      </c>
      <c r="BH318" s="204">
        <f>IF(N318="sníž. přenesená",J318,0)</f>
        <v>0</v>
      </c>
      <c r="BI318" s="204">
        <f>IF(N318="nulová",J318,0)</f>
        <v>0</v>
      </c>
      <c r="BJ318" s="12" t="s">
        <v>76</v>
      </c>
      <c r="BK318" s="204">
        <f>ROUND(I318*H318,2)</f>
        <v>0</v>
      </c>
      <c r="BL318" s="12" t="s">
        <v>110</v>
      </c>
      <c r="BM318" s="12" t="s">
        <v>605</v>
      </c>
    </row>
    <row r="319" s="1" customFormat="1">
      <c r="B319" s="33"/>
      <c r="C319" s="34"/>
      <c r="D319" s="205" t="s">
        <v>112</v>
      </c>
      <c r="E319" s="34"/>
      <c r="F319" s="206" t="s">
        <v>606</v>
      </c>
      <c r="G319" s="34"/>
      <c r="H319" s="34"/>
      <c r="I319" s="120"/>
      <c r="J319" s="34"/>
      <c r="K319" s="34"/>
      <c r="L319" s="38"/>
      <c r="M319" s="207"/>
      <c r="N319" s="74"/>
      <c r="O319" s="74"/>
      <c r="P319" s="74"/>
      <c r="Q319" s="74"/>
      <c r="R319" s="74"/>
      <c r="S319" s="74"/>
      <c r="T319" s="75"/>
      <c r="AT319" s="12" t="s">
        <v>112</v>
      </c>
      <c r="AU319" s="12" t="s">
        <v>78</v>
      </c>
    </row>
    <row r="320" s="1" customFormat="1">
      <c r="B320" s="33"/>
      <c r="C320" s="34"/>
      <c r="D320" s="205" t="s">
        <v>119</v>
      </c>
      <c r="E320" s="34"/>
      <c r="F320" s="208" t="s">
        <v>120</v>
      </c>
      <c r="G320" s="34"/>
      <c r="H320" s="34"/>
      <c r="I320" s="120"/>
      <c r="J320" s="34"/>
      <c r="K320" s="34"/>
      <c r="L320" s="38"/>
      <c r="M320" s="207"/>
      <c r="N320" s="74"/>
      <c r="O320" s="74"/>
      <c r="P320" s="74"/>
      <c r="Q320" s="74"/>
      <c r="R320" s="74"/>
      <c r="S320" s="74"/>
      <c r="T320" s="75"/>
      <c r="AT320" s="12" t="s">
        <v>119</v>
      </c>
      <c r="AU320" s="12" t="s">
        <v>78</v>
      </c>
    </row>
    <row r="321" s="1" customFormat="1" ht="22.5" customHeight="1">
      <c r="B321" s="33"/>
      <c r="C321" s="193" t="s">
        <v>607</v>
      </c>
      <c r="D321" s="193" t="s">
        <v>105</v>
      </c>
      <c r="E321" s="194" t="s">
        <v>608</v>
      </c>
      <c r="F321" s="195" t="s">
        <v>609</v>
      </c>
      <c r="G321" s="196" t="s">
        <v>116</v>
      </c>
      <c r="H321" s="197">
        <v>1</v>
      </c>
      <c r="I321" s="198"/>
      <c r="J321" s="199">
        <f>ROUND(I321*H321,2)</f>
        <v>0</v>
      </c>
      <c r="K321" s="195" t="s">
        <v>109</v>
      </c>
      <c r="L321" s="38"/>
      <c r="M321" s="200" t="s">
        <v>1</v>
      </c>
      <c r="N321" s="201" t="s">
        <v>42</v>
      </c>
      <c r="O321" s="74"/>
      <c r="P321" s="202">
        <f>O321*H321</f>
        <v>0</v>
      </c>
      <c r="Q321" s="202">
        <v>0</v>
      </c>
      <c r="R321" s="202">
        <f>Q321*H321</f>
        <v>0</v>
      </c>
      <c r="S321" s="202">
        <v>0</v>
      </c>
      <c r="T321" s="203">
        <f>S321*H321</f>
        <v>0</v>
      </c>
      <c r="AR321" s="12" t="s">
        <v>110</v>
      </c>
      <c r="AT321" s="12" t="s">
        <v>105</v>
      </c>
      <c r="AU321" s="12" t="s">
        <v>78</v>
      </c>
      <c r="AY321" s="12" t="s">
        <v>102</v>
      </c>
      <c r="BE321" s="204">
        <f>IF(N321="základní",J321,0)</f>
        <v>0</v>
      </c>
      <c r="BF321" s="204">
        <f>IF(N321="snížená",J321,0)</f>
        <v>0</v>
      </c>
      <c r="BG321" s="204">
        <f>IF(N321="zákl. přenesená",J321,0)</f>
        <v>0</v>
      </c>
      <c r="BH321" s="204">
        <f>IF(N321="sníž. přenesená",J321,0)</f>
        <v>0</v>
      </c>
      <c r="BI321" s="204">
        <f>IF(N321="nulová",J321,0)</f>
        <v>0</v>
      </c>
      <c r="BJ321" s="12" t="s">
        <v>76</v>
      </c>
      <c r="BK321" s="204">
        <f>ROUND(I321*H321,2)</f>
        <v>0</v>
      </c>
      <c r="BL321" s="12" t="s">
        <v>110</v>
      </c>
      <c r="BM321" s="12" t="s">
        <v>610</v>
      </c>
    </row>
    <row r="322" s="1" customFormat="1">
      <c r="B322" s="33"/>
      <c r="C322" s="34"/>
      <c r="D322" s="205" t="s">
        <v>112</v>
      </c>
      <c r="E322" s="34"/>
      <c r="F322" s="206" t="s">
        <v>611</v>
      </c>
      <c r="G322" s="34"/>
      <c r="H322" s="34"/>
      <c r="I322" s="120"/>
      <c r="J322" s="34"/>
      <c r="K322" s="34"/>
      <c r="L322" s="38"/>
      <c r="M322" s="207"/>
      <c r="N322" s="74"/>
      <c r="O322" s="74"/>
      <c r="P322" s="74"/>
      <c r="Q322" s="74"/>
      <c r="R322" s="74"/>
      <c r="S322" s="74"/>
      <c r="T322" s="75"/>
      <c r="AT322" s="12" t="s">
        <v>112</v>
      </c>
      <c r="AU322" s="12" t="s">
        <v>78</v>
      </c>
    </row>
    <row r="323" s="1" customFormat="1">
      <c r="B323" s="33"/>
      <c r="C323" s="34"/>
      <c r="D323" s="205" t="s">
        <v>119</v>
      </c>
      <c r="E323" s="34"/>
      <c r="F323" s="208" t="s">
        <v>612</v>
      </c>
      <c r="G323" s="34"/>
      <c r="H323" s="34"/>
      <c r="I323" s="120"/>
      <c r="J323" s="34"/>
      <c r="K323" s="34"/>
      <c r="L323" s="38"/>
      <c r="M323" s="207"/>
      <c r="N323" s="74"/>
      <c r="O323" s="74"/>
      <c r="P323" s="74"/>
      <c r="Q323" s="74"/>
      <c r="R323" s="74"/>
      <c r="S323" s="74"/>
      <c r="T323" s="75"/>
      <c r="AT323" s="12" t="s">
        <v>119</v>
      </c>
      <c r="AU323" s="12" t="s">
        <v>78</v>
      </c>
    </row>
    <row r="324" s="1" customFormat="1" ht="22.5" customHeight="1">
      <c r="B324" s="33"/>
      <c r="C324" s="193" t="s">
        <v>613</v>
      </c>
      <c r="D324" s="193" t="s">
        <v>105</v>
      </c>
      <c r="E324" s="194" t="s">
        <v>614</v>
      </c>
      <c r="F324" s="195" t="s">
        <v>615</v>
      </c>
      <c r="G324" s="196" t="s">
        <v>116</v>
      </c>
      <c r="H324" s="197">
        <v>1</v>
      </c>
      <c r="I324" s="198"/>
      <c r="J324" s="199">
        <f>ROUND(I324*H324,2)</f>
        <v>0</v>
      </c>
      <c r="K324" s="195" t="s">
        <v>109</v>
      </c>
      <c r="L324" s="38"/>
      <c r="M324" s="200" t="s">
        <v>1</v>
      </c>
      <c r="N324" s="201" t="s">
        <v>42</v>
      </c>
      <c r="O324" s="74"/>
      <c r="P324" s="202">
        <f>O324*H324</f>
        <v>0</v>
      </c>
      <c r="Q324" s="202">
        <v>0</v>
      </c>
      <c r="R324" s="202">
        <f>Q324*H324</f>
        <v>0</v>
      </c>
      <c r="S324" s="202">
        <v>0</v>
      </c>
      <c r="T324" s="203">
        <f>S324*H324</f>
        <v>0</v>
      </c>
      <c r="AR324" s="12" t="s">
        <v>110</v>
      </c>
      <c r="AT324" s="12" t="s">
        <v>105</v>
      </c>
      <c r="AU324" s="12" t="s">
        <v>78</v>
      </c>
      <c r="AY324" s="12" t="s">
        <v>102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2" t="s">
        <v>76</v>
      </c>
      <c r="BK324" s="204">
        <f>ROUND(I324*H324,2)</f>
        <v>0</v>
      </c>
      <c r="BL324" s="12" t="s">
        <v>110</v>
      </c>
      <c r="BM324" s="12" t="s">
        <v>616</v>
      </c>
    </row>
    <row r="325" s="1" customFormat="1">
      <c r="B325" s="33"/>
      <c r="C325" s="34"/>
      <c r="D325" s="205" t="s">
        <v>112</v>
      </c>
      <c r="E325" s="34"/>
      <c r="F325" s="206" t="s">
        <v>617</v>
      </c>
      <c r="G325" s="34"/>
      <c r="H325" s="34"/>
      <c r="I325" s="120"/>
      <c r="J325" s="34"/>
      <c r="K325" s="34"/>
      <c r="L325" s="38"/>
      <c r="M325" s="207"/>
      <c r="N325" s="74"/>
      <c r="O325" s="74"/>
      <c r="P325" s="74"/>
      <c r="Q325" s="74"/>
      <c r="R325" s="74"/>
      <c r="S325" s="74"/>
      <c r="T325" s="75"/>
      <c r="AT325" s="12" t="s">
        <v>112</v>
      </c>
      <c r="AU325" s="12" t="s">
        <v>78</v>
      </c>
    </row>
    <row r="326" s="1" customFormat="1">
      <c r="B326" s="33"/>
      <c r="C326" s="34"/>
      <c r="D326" s="205" t="s">
        <v>119</v>
      </c>
      <c r="E326" s="34"/>
      <c r="F326" s="208" t="s">
        <v>612</v>
      </c>
      <c r="G326" s="34"/>
      <c r="H326" s="34"/>
      <c r="I326" s="120"/>
      <c r="J326" s="34"/>
      <c r="K326" s="34"/>
      <c r="L326" s="38"/>
      <c r="M326" s="207"/>
      <c r="N326" s="74"/>
      <c r="O326" s="74"/>
      <c r="P326" s="74"/>
      <c r="Q326" s="74"/>
      <c r="R326" s="74"/>
      <c r="S326" s="74"/>
      <c r="T326" s="75"/>
      <c r="AT326" s="12" t="s">
        <v>119</v>
      </c>
      <c r="AU326" s="12" t="s">
        <v>78</v>
      </c>
    </row>
    <row r="327" s="1" customFormat="1" ht="22.5" customHeight="1">
      <c r="B327" s="33"/>
      <c r="C327" s="193" t="s">
        <v>618</v>
      </c>
      <c r="D327" s="193" t="s">
        <v>105</v>
      </c>
      <c r="E327" s="194" t="s">
        <v>619</v>
      </c>
      <c r="F327" s="195" t="s">
        <v>620</v>
      </c>
      <c r="G327" s="196" t="s">
        <v>116</v>
      </c>
      <c r="H327" s="197">
        <v>1</v>
      </c>
      <c r="I327" s="198"/>
      <c r="J327" s="199">
        <f>ROUND(I327*H327,2)</f>
        <v>0</v>
      </c>
      <c r="K327" s="195" t="s">
        <v>109</v>
      </c>
      <c r="L327" s="38"/>
      <c r="M327" s="200" t="s">
        <v>1</v>
      </c>
      <c r="N327" s="201" t="s">
        <v>42</v>
      </c>
      <c r="O327" s="74"/>
      <c r="P327" s="202">
        <f>O327*H327</f>
        <v>0</v>
      </c>
      <c r="Q327" s="202">
        <v>0</v>
      </c>
      <c r="R327" s="202">
        <f>Q327*H327</f>
        <v>0</v>
      </c>
      <c r="S327" s="202">
        <v>0</v>
      </c>
      <c r="T327" s="203">
        <f>S327*H327</f>
        <v>0</v>
      </c>
      <c r="AR327" s="12" t="s">
        <v>110</v>
      </c>
      <c r="AT327" s="12" t="s">
        <v>105</v>
      </c>
      <c r="AU327" s="12" t="s">
        <v>78</v>
      </c>
      <c r="AY327" s="12" t="s">
        <v>102</v>
      </c>
      <c r="BE327" s="204">
        <f>IF(N327="základní",J327,0)</f>
        <v>0</v>
      </c>
      <c r="BF327" s="204">
        <f>IF(N327="snížená",J327,0)</f>
        <v>0</v>
      </c>
      <c r="BG327" s="204">
        <f>IF(N327="zákl. přenesená",J327,0)</f>
        <v>0</v>
      </c>
      <c r="BH327" s="204">
        <f>IF(N327="sníž. přenesená",J327,0)</f>
        <v>0</v>
      </c>
      <c r="BI327" s="204">
        <f>IF(N327="nulová",J327,0)</f>
        <v>0</v>
      </c>
      <c r="BJ327" s="12" t="s">
        <v>76</v>
      </c>
      <c r="BK327" s="204">
        <f>ROUND(I327*H327,2)</f>
        <v>0</v>
      </c>
      <c r="BL327" s="12" t="s">
        <v>110</v>
      </c>
      <c r="BM327" s="12" t="s">
        <v>621</v>
      </c>
    </row>
    <row r="328" s="1" customFormat="1">
      <c r="B328" s="33"/>
      <c r="C328" s="34"/>
      <c r="D328" s="205" t="s">
        <v>112</v>
      </c>
      <c r="E328" s="34"/>
      <c r="F328" s="206" t="s">
        <v>622</v>
      </c>
      <c r="G328" s="34"/>
      <c r="H328" s="34"/>
      <c r="I328" s="120"/>
      <c r="J328" s="34"/>
      <c r="K328" s="34"/>
      <c r="L328" s="38"/>
      <c r="M328" s="207"/>
      <c r="N328" s="74"/>
      <c r="O328" s="74"/>
      <c r="P328" s="74"/>
      <c r="Q328" s="74"/>
      <c r="R328" s="74"/>
      <c r="S328" s="74"/>
      <c r="T328" s="75"/>
      <c r="AT328" s="12" t="s">
        <v>112</v>
      </c>
      <c r="AU328" s="12" t="s">
        <v>78</v>
      </c>
    </row>
    <row r="329" s="1" customFormat="1">
      <c r="B329" s="33"/>
      <c r="C329" s="34"/>
      <c r="D329" s="205" t="s">
        <v>119</v>
      </c>
      <c r="E329" s="34"/>
      <c r="F329" s="208" t="s">
        <v>612</v>
      </c>
      <c r="G329" s="34"/>
      <c r="H329" s="34"/>
      <c r="I329" s="120"/>
      <c r="J329" s="34"/>
      <c r="K329" s="34"/>
      <c r="L329" s="38"/>
      <c r="M329" s="207"/>
      <c r="N329" s="74"/>
      <c r="O329" s="74"/>
      <c r="P329" s="74"/>
      <c r="Q329" s="74"/>
      <c r="R329" s="74"/>
      <c r="S329" s="74"/>
      <c r="T329" s="75"/>
      <c r="AT329" s="12" t="s">
        <v>119</v>
      </c>
      <c r="AU329" s="12" t="s">
        <v>78</v>
      </c>
    </row>
    <row r="330" s="1" customFormat="1" ht="22.5" customHeight="1">
      <c r="B330" s="33"/>
      <c r="C330" s="193" t="s">
        <v>623</v>
      </c>
      <c r="D330" s="193" t="s">
        <v>105</v>
      </c>
      <c r="E330" s="194" t="s">
        <v>624</v>
      </c>
      <c r="F330" s="195" t="s">
        <v>625</v>
      </c>
      <c r="G330" s="196" t="s">
        <v>116</v>
      </c>
      <c r="H330" s="197">
        <v>1</v>
      </c>
      <c r="I330" s="198"/>
      <c r="J330" s="199">
        <f>ROUND(I330*H330,2)</f>
        <v>0</v>
      </c>
      <c r="K330" s="195" t="s">
        <v>109</v>
      </c>
      <c r="L330" s="38"/>
      <c r="M330" s="200" t="s">
        <v>1</v>
      </c>
      <c r="N330" s="201" t="s">
        <v>42</v>
      </c>
      <c r="O330" s="74"/>
      <c r="P330" s="202">
        <f>O330*H330</f>
        <v>0</v>
      </c>
      <c r="Q330" s="202">
        <v>0</v>
      </c>
      <c r="R330" s="202">
        <f>Q330*H330</f>
        <v>0</v>
      </c>
      <c r="S330" s="202">
        <v>0</v>
      </c>
      <c r="T330" s="203">
        <f>S330*H330</f>
        <v>0</v>
      </c>
      <c r="AR330" s="12" t="s">
        <v>110</v>
      </c>
      <c r="AT330" s="12" t="s">
        <v>105</v>
      </c>
      <c r="AU330" s="12" t="s">
        <v>78</v>
      </c>
      <c r="AY330" s="12" t="s">
        <v>102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12" t="s">
        <v>76</v>
      </c>
      <c r="BK330" s="204">
        <f>ROUND(I330*H330,2)</f>
        <v>0</v>
      </c>
      <c r="BL330" s="12" t="s">
        <v>110</v>
      </c>
      <c r="BM330" s="12" t="s">
        <v>626</v>
      </c>
    </row>
    <row r="331" s="1" customFormat="1">
      <c r="B331" s="33"/>
      <c r="C331" s="34"/>
      <c r="D331" s="205" t="s">
        <v>112</v>
      </c>
      <c r="E331" s="34"/>
      <c r="F331" s="206" t="s">
        <v>627</v>
      </c>
      <c r="G331" s="34"/>
      <c r="H331" s="34"/>
      <c r="I331" s="120"/>
      <c r="J331" s="34"/>
      <c r="K331" s="34"/>
      <c r="L331" s="38"/>
      <c r="M331" s="207"/>
      <c r="N331" s="74"/>
      <c r="O331" s="74"/>
      <c r="P331" s="74"/>
      <c r="Q331" s="74"/>
      <c r="R331" s="74"/>
      <c r="S331" s="74"/>
      <c r="T331" s="75"/>
      <c r="AT331" s="12" t="s">
        <v>112</v>
      </c>
      <c r="AU331" s="12" t="s">
        <v>78</v>
      </c>
    </row>
    <row r="332" s="1" customFormat="1">
      <c r="B332" s="33"/>
      <c r="C332" s="34"/>
      <c r="D332" s="205" t="s">
        <v>119</v>
      </c>
      <c r="E332" s="34"/>
      <c r="F332" s="208" t="s">
        <v>612</v>
      </c>
      <c r="G332" s="34"/>
      <c r="H332" s="34"/>
      <c r="I332" s="120"/>
      <c r="J332" s="34"/>
      <c r="K332" s="34"/>
      <c r="L332" s="38"/>
      <c r="M332" s="207"/>
      <c r="N332" s="74"/>
      <c r="O332" s="74"/>
      <c r="P332" s="74"/>
      <c r="Q332" s="74"/>
      <c r="R332" s="74"/>
      <c r="S332" s="74"/>
      <c r="T332" s="75"/>
      <c r="AT332" s="12" t="s">
        <v>119</v>
      </c>
      <c r="AU332" s="12" t="s">
        <v>78</v>
      </c>
    </row>
    <row r="333" s="1" customFormat="1" ht="22.5" customHeight="1">
      <c r="B333" s="33"/>
      <c r="C333" s="193" t="s">
        <v>628</v>
      </c>
      <c r="D333" s="193" t="s">
        <v>105</v>
      </c>
      <c r="E333" s="194" t="s">
        <v>629</v>
      </c>
      <c r="F333" s="195" t="s">
        <v>630</v>
      </c>
      <c r="G333" s="196" t="s">
        <v>116</v>
      </c>
      <c r="H333" s="197">
        <v>1</v>
      </c>
      <c r="I333" s="198"/>
      <c r="J333" s="199">
        <f>ROUND(I333*H333,2)</f>
        <v>0</v>
      </c>
      <c r="K333" s="195" t="s">
        <v>109</v>
      </c>
      <c r="L333" s="38"/>
      <c r="M333" s="200" t="s">
        <v>1</v>
      </c>
      <c r="N333" s="201" t="s">
        <v>42</v>
      </c>
      <c r="O333" s="74"/>
      <c r="P333" s="202">
        <f>O333*H333</f>
        <v>0</v>
      </c>
      <c r="Q333" s="202">
        <v>0</v>
      </c>
      <c r="R333" s="202">
        <f>Q333*H333</f>
        <v>0</v>
      </c>
      <c r="S333" s="202">
        <v>0</v>
      </c>
      <c r="T333" s="203">
        <f>S333*H333</f>
        <v>0</v>
      </c>
      <c r="AR333" s="12" t="s">
        <v>110</v>
      </c>
      <c r="AT333" s="12" t="s">
        <v>105</v>
      </c>
      <c r="AU333" s="12" t="s">
        <v>78</v>
      </c>
      <c r="AY333" s="12" t="s">
        <v>102</v>
      </c>
      <c r="BE333" s="204">
        <f>IF(N333="základní",J333,0)</f>
        <v>0</v>
      </c>
      <c r="BF333" s="204">
        <f>IF(N333="snížená",J333,0)</f>
        <v>0</v>
      </c>
      <c r="BG333" s="204">
        <f>IF(N333="zákl. přenesená",J333,0)</f>
        <v>0</v>
      </c>
      <c r="BH333" s="204">
        <f>IF(N333="sníž. přenesená",J333,0)</f>
        <v>0</v>
      </c>
      <c r="BI333" s="204">
        <f>IF(N333="nulová",J333,0)</f>
        <v>0</v>
      </c>
      <c r="BJ333" s="12" t="s">
        <v>76</v>
      </c>
      <c r="BK333" s="204">
        <f>ROUND(I333*H333,2)</f>
        <v>0</v>
      </c>
      <c r="BL333" s="12" t="s">
        <v>110</v>
      </c>
      <c r="BM333" s="12" t="s">
        <v>631</v>
      </c>
    </row>
    <row r="334" s="1" customFormat="1">
      <c r="B334" s="33"/>
      <c r="C334" s="34"/>
      <c r="D334" s="205" t="s">
        <v>112</v>
      </c>
      <c r="E334" s="34"/>
      <c r="F334" s="206" t="s">
        <v>632</v>
      </c>
      <c r="G334" s="34"/>
      <c r="H334" s="34"/>
      <c r="I334" s="120"/>
      <c r="J334" s="34"/>
      <c r="K334" s="34"/>
      <c r="L334" s="38"/>
      <c r="M334" s="207"/>
      <c r="N334" s="74"/>
      <c r="O334" s="74"/>
      <c r="P334" s="74"/>
      <c r="Q334" s="74"/>
      <c r="R334" s="74"/>
      <c r="S334" s="74"/>
      <c r="T334" s="75"/>
      <c r="AT334" s="12" t="s">
        <v>112</v>
      </c>
      <c r="AU334" s="12" t="s">
        <v>78</v>
      </c>
    </row>
    <row r="335" s="1" customFormat="1">
      <c r="B335" s="33"/>
      <c r="C335" s="34"/>
      <c r="D335" s="205" t="s">
        <v>119</v>
      </c>
      <c r="E335" s="34"/>
      <c r="F335" s="208" t="s">
        <v>120</v>
      </c>
      <c r="G335" s="34"/>
      <c r="H335" s="34"/>
      <c r="I335" s="120"/>
      <c r="J335" s="34"/>
      <c r="K335" s="34"/>
      <c r="L335" s="38"/>
      <c r="M335" s="207"/>
      <c r="N335" s="74"/>
      <c r="O335" s="74"/>
      <c r="P335" s="74"/>
      <c r="Q335" s="74"/>
      <c r="R335" s="74"/>
      <c r="S335" s="74"/>
      <c r="T335" s="75"/>
      <c r="AT335" s="12" t="s">
        <v>119</v>
      </c>
      <c r="AU335" s="12" t="s">
        <v>78</v>
      </c>
    </row>
    <row r="336" s="1" customFormat="1" ht="22.5" customHeight="1">
      <c r="B336" s="33"/>
      <c r="C336" s="193" t="s">
        <v>633</v>
      </c>
      <c r="D336" s="193" t="s">
        <v>105</v>
      </c>
      <c r="E336" s="194" t="s">
        <v>634</v>
      </c>
      <c r="F336" s="195" t="s">
        <v>635</v>
      </c>
      <c r="G336" s="196" t="s">
        <v>116</v>
      </c>
      <c r="H336" s="197">
        <v>1</v>
      </c>
      <c r="I336" s="198"/>
      <c r="J336" s="199">
        <f>ROUND(I336*H336,2)</f>
        <v>0</v>
      </c>
      <c r="K336" s="195" t="s">
        <v>109</v>
      </c>
      <c r="L336" s="38"/>
      <c r="M336" s="200" t="s">
        <v>1</v>
      </c>
      <c r="N336" s="201" t="s">
        <v>42</v>
      </c>
      <c r="O336" s="74"/>
      <c r="P336" s="202">
        <f>O336*H336</f>
        <v>0</v>
      </c>
      <c r="Q336" s="202">
        <v>0</v>
      </c>
      <c r="R336" s="202">
        <f>Q336*H336</f>
        <v>0</v>
      </c>
      <c r="S336" s="202">
        <v>0</v>
      </c>
      <c r="T336" s="203">
        <f>S336*H336</f>
        <v>0</v>
      </c>
      <c r="AR336" s="12" t="s">
        <v>110</v>
      </c>
      <c r="AT336" s="12" t="s">
        <v>105</v>
      </c>
      <c r="AU336" s="12" t="s">
        <v>78</v>
      </c>
      <c r="AY336" s="12" t="s">
        <v>102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12" t="s">
        <v>76</v>
      </c>
      <c r="BK336" s="204">
        <f>ROUND(I336*H336,2)</f>
        <v>0</v>
      </c>
      <c r="BL336" s="12" t="s">
        <v>110</v>
      </c>
      <c r="BM336" s="12" t="s">
        <v>636</v>
      </c>
    </row>
    <row r="337" s="1" customFormat="1">
      <c r="B337" s="33"/>
      <c r="C337" s="34"/>
      <c r="D337" s="205" t="s">
        <v>112</v>
      </c>
      <c r="E337" s="34"/>
      <c r="F337" s="206" t="s">
        <v>637</v>
      </c>
      <c r="G337" s="34"/>
      <c r="H337" s="34"/>
      <c r="I337" s="120"/>
      <c r="J337" s="34"/>
      <c r="K337" s="34"/>
      <c r="L337" s="38"/>
      <c r="M337" s="207"/>
      <c r="N337" s="74"/>
      <c r="O337" s="74"/>
      <c r="P337" s="74"/>
      <c r="Q337" s="74"/>
      <c r="R337" s="74"/>
      <c r="S337" s="74"/>
      <c r="T337" s="75"/>
      <c r="AT337" s="12" t="s">
        <v>112</v>
      </c>
      <c r="AU337" s="12" t="s">
        <v>78</v>
      </c>
    </row>
    <row r="338" s="1" customFormat="1">
      <c r="B338" s="33"/>
      <c r="C338" s="34"/>
      <c r="D338" s="205" t="s">
        <v>119</v>
      </c>
      <c r="E338" s="34"/>
      <c r="F338" s="208" t="s">
        <v>120</v>
      </c>
      <c r="G338" s="34"/>
      <c r="H338" s="34"/>
      <c r="I338" s="120"/>
      <c r="J338" s="34"/>
      <c r="K338" s="34"/>
      <c r="L338" s="38"/>
      <c r="M338" s="207"/>
      <c r="N338" s="74"/>
      <c r="O338" s="74"/>
      <c r="P338" s="74"/>
      <c r="Q338" s="74"/>
      <c r="R338" s="74"/>
      <c r="S338" s="74"/>
      <c r="T338" s="75"/>
      <c r="AT338" s="12" t="s">
        <v>119</v>
      </c>
      <c r="AU338" s="12" t="s">
        <v>78</v>
      </c>
    </row>
    <row r="339" s="1" customFormat="1" ht="22.5" customHeight="1">
      <c r="B339" s="33"/>
      <c r="C339" s="193" t="s">
        <v>638</v>
      </c>
      <c r="D339" s="193" t="s">
        <v>105</v>
      </c>
      <c r="E339" s="194" t="s">
        <v>639</v>
      </c>
      <c r="F339" s="195" t="s">
        <v>640</v>
      </c>
      <c r="G339" s="196" t="s">
        <v>116</v>
      </c>
      <c r="H339" s="197">
        <v>1</v>
      </c>
      <c r="I339" s="198"/>
      <c r="J339" s="199">
        <f>ROUND(I339*H339,2)</f>
        <v>0</v>
      </c>
      <c r="K339" s="195" t="s">
        <v>109</v>
      </c>
      <c r="L339" s="38"/>
      <c r="M339" s="200" t="s">
        <v>1</v>
      </c>
      <c r="N339" s="201" t="s">
        <v>42</v>
      </c>
      <c r="O339" s="74"/>
      <c r="P339" s="202">
        <f>O339*H339</f>
        <v>0</v>
      </c>
      <c r="Q339" s="202">
        <v>0</v>
      </c>
      <c r="R339" s="202">
        <f>Q339*H339</f>
        <v>0</v>
      </c>
      <c r="S339" s="202">
        <v>0</v>
      </c>
      <c r="T339" s="203">
        <f>S339*H339</f>
        <v>0</v>
      </c>
      <c r="AR339" s="12" t="s">
        <v>110</v>
      </c>
      <c r="AT339" s="12" t="s">
        <v>105</v>
      </c>
      <c r="AU339" s="12" t="s">
        <v>78</v>
      </c>
      <c r="AY339" s="12" t="s">
        <v>102</v>
      </c>
      <c r="BE339" s="204">
        <f>IF(N339="základní",J339,0)</f>
        <v>0</v>
      </c>
      <c r="BF339" s="204">
        <f>IF(N339="snížená",J339,0)</f>
        <v>0</v>
      </c>
      <c r="BG339" s="204">
        <f>IF(N339="zákl. přenesená",J339,0)</f>
        <v>0</v>
      </c>
      <c r="BH339" s="204">
        <f>IF(N339="sníž. přenesená",J339,0)</f>
        <v>0</v>
      </c>
      <c r="BI339" s="204">
        <f>IF(N339="nulová",J339,0)</f>
        <v>0</v>
      </c>
      <c r="BJ339" s="12" t="s">
        <v>76</v>
      </c>
      <c r="BK339" s="204">
        <f>ROUND(I339*H339,2)</f>
        <v>0</v>
      </c>
      <c r="BL339" s="12" t="s">
        <v>110</v>
      </c>
      <c r="BM339" s="12" t="s">
        <v>641</v>
      </c>
    </row>
    <row r="340" s="1" customFormat="1">
      <c r="B340" s="33"/>
      <c r="C340" s="34"/>
      <c r="D340" s="205" t="s">
        <v>112</v>
      </c>
      <c r="E340" s="34"/>
      <c r="F340" s="206" t="s">
        <v>642</v>
      </c>
      <c r="G340" s="34"/>
      <c r="H340" s="34"/>
      <c r="I340" s="120"/>
      <c r="J340" s="34"/>
      <c r="K340" s="34"/>
      <c r="L340" s="38"/>
      <c r="M340" s="207"/>
      <c r="N340" s="74"/>
      <c r="O340" s="74"/>
      <c r="P340" s="74"/>
      <c r="Q340" s="74"/>
      <c r="R340" s="74"/>
      <c r="S340" s="74"/>
      <c r="T340" s="75"/>
      <c r="AT340" s="12" t="s">
        <v>112</v>
      </c>
      <c r="AU340" s="12" t="s">
        <v>78</v>
      </c>
    </row>
    <row r="341" s="1" customFormat="1">
      <c r="B341" s="33"/>
      <c r="C341" s="34"/>
      <c r="D341" s="205" t="s">
        <v>119</v>
      </c>
      <c r="E341" s="34"/>
      <c r="F341" s="208" t="s">
        <v>120</v>
      </c>
      <c r="G341" s="34"/>
      <c r="H341" s="34"/>
      <c r="I341" s="120"/>
      <c r="J341" s="34"/>
      <c r="K341" s="34"/>
      <c r="L341" s="38"/>
      <c r="M341" s="207"/>
      <c r="N341" s="74"/>
      <c r="O341" s="74"/>
      <c r="P341" s="74"/>
      <c r="Q341" s="74"/>
      <c r="R341" s="74"/>
      <c r="S341" s="74"/>
      <c r="T341" s="75"/>
      <c r="AT341" s="12" t="s">
        <v>119</v>
      </c>
      <c r="AU341" s="12" t="s">
        <v>78</v>
      </c>
    </row>
    <row r="342" s="1" customFormat="1" ht="22.5" customHeight="1">
      <c r="B342" s="33"/>
      <c r="C342" s="193" t="s">
        <v>643</v>
      </c>
      <c r="D342" s="193" t="s">
        <v>105</v>
      </c>
      <c r="E342" s="194" t="s">
        <v>644</v>
      </c>
      <c r="F342" s="195" t="s">
        <v>645</v>
      </c>
      <c r="G342" s="196" t="s">
        <v>116</v>
      </c>
      <c r="H342" s="197">
        <v>1</v>
      </c>
      <c r="I342" s="198"/>
      <c r="J342" s="199">
        <f>ROUND(I342*H342,2)</f>
        <v>0</v>
      </c>
      <c r="K342" s="195" t="s">
        <v>109</v>
      </c>
      <c r="L342" s="38"/>
      <c r="M342" s="200" t="s">
        <v>1</v>
      </c>
      <c r="N342" s="201" t="s">
        <v>42</v>
      </c>
      <c r="O342" s="74"/>
      <c r="P342" s="202">
        <f>O342*H342</f>
        <v>0</v>
      </c>
      <c r="Q342" s="202">
        <v>0</v>
      </c>
      <c r="R342" s="202">
        <f>Q342*H342</f>
        <v>0</v>
      </c>
      <c r="S342" s="202">
        <v>0</v>
      </c>
      <c r="T342" s="203">
        <f>S342*H342</f>
        <v>0</v>
      </c>
      <c r="AR342" s="12" t="s">
        <v>110</v>
      </c>
      <c r="AT342" s="12" t="s">
        <v>105</v>
      </c>
      <c r="AU342" s="12" t="s">
        <v>78</v>
      </c>
      <c r="AY342" s="12" t="s">
        <v>102</v>
      </c>
      <c r="BE342" s="204">
        <f>IF(N342="základní",J342,0)</f>
        <v>0</v>
      </c>
      <c r="BF342" s="204">
        <f>IF(N342="snížená",J342,0)</f>
        <v>0</v>
      </c>
      <c r="BG342" s="204">
        <f>IF(N342="zákl. přenesená",J342,0)</f>
        <v>0</v>
      </c>
      <c r="BH342" s="204">
        <f>IF(N342="sníž. přenesená",J342,0)</f>
        <v>0</v>
      </c>
      <c r="BI342" s="204">
        <f>IF(N342="nulová",J342,0)</f>
        <v>0</v>
      </c>
      <c r="BJ342" s="12" t="s">
        <v>76</v>
      </c>
      <c r="BK342" s="204">
        <f>ROUND(I342*H342,2)</f>
        <v>0</v>
      </c>
      <c r="BL342" s="12" t="s">
        <v>110</v>
      </c>
      <c r="BM342" s="12" t="s">
        <v>646</v>
      </c>
    </row>
    <row r="343" s="1" customFormat="1">
      <c r="B343" s="33"/>
      <c r="C343" s="34"/>
      <c r="D343" s="205" t="s">
        <v>112</v>
      </c>
      <c r="E343" s="34"/>
      <c r="F343" s="206" t="s">
        <v>647</v>
      </c>
      <c r="G343" s="34"/>
      <c r="H343" s="34"/>
      <c r="I343" s="120"/>
      <c r="J343" s="34"/>
      <c r="K343" s="34"/>
      <c r="L343" s="38"/>
      <c r="M343" s="207"/>
      <c r="N343" s="74"/>
      <c r="O343" s="74"/>
      <c r="P343" s="74"/>
      <c r="Q343" s="74"/>
      <c r="R343" s="74"/>
      <c r="S343" s="74"/>
      <c r="T343" s="75"/>
      <c r="AT343" s="12" t="s">
        <v>112</v>
      </c>
      <c r="AU343" s="12" t="s">
        <v>78</v>
      </c>
    </row>
    <row r="344" s="1" customFormat="1">
      <c r="B344" s="33"/>
      <c r="C344" s="34"/>
      <c r="D344" s="205" t="s">
        <v>119</v>
      </c>
      <c r="E344" s="34"/>
      <c r="F344" s="208" t="s">
        <v>120</v>
      </c>
      <c r="G344" s="34"/>
      <c r="H344" s="34"/>
      <c r="I344" s="120"/>
      <c r="J344" s="34"/>
      <c r="K344" s="34"/>
      <c r="L344" s="38"/>
      <c r="M344" s="207"/>
      <c r="N344" s="74"/>
      <c r="O344" s="74"/>
      <c r="P344" s="74"/>
      <c r="Q344" s="74"/>
      <c r="R344" s="74"/>
      <c r="S344" s="74"/>
      <c r="T344" s="75"/>
      <c r="AT344" s="12" t="s">
        <v>119</v>
      </c>
      <c r="AU344" s="12" t="s">
        <v>78</v>
      </c>
    </row>
    <row r="345" s="1" customFormat="1" ht="22.5" customHeight="1">
      <c r="B345" s="33"/>
      <c r="C345" s="193" t="s">
        <v>648</v>
      </c>
      <c r="D345" s="193" t="s">
        <v>105</v>
      </c>
      <c r="E345" s="194" t="s">
        <v>649</v>
      </c>
      <c r="F345" s="195" t="s">
        <v>650</v>
      </c>
      <c r="G345" s="196" t="s">
        <v>116</v>
      </c>
      <c r="H345" s="197">
        <v>1</v>
      </c>
      <c r="I345" s="198"/>
      <c r="J345" s="199">
        <f>ROUND(I345*H345,2)</f>
        <v>0</v>
      </c>
      <c r="K345" s="195" t="s">
        <v>109</v>
      </c>
      <c r="L345" s="38"/>
      <c r="M345" s="200" t="s">
        <v>1</v>
      </c>
      <c r="N345" s="201" t="s">
        <v>42</v>
      </c>
      <c r="O345" s="74"/>
      <c r="P345" s="202">
        <f>O345*H345</f>
        <v>0</v>
      </c>
      <c r="Q345" s="202">
        <v>0</v>
      </c>
      <c r="R345" s="202">
        <f>Q345*H345</f>
        <v>0</v>
      </c>
      <c r="S345" s="202">
        <v>0</v>
      </c>
      <c r="T345" s="203">
        <f>S345*H345</f>
        <v>0</v>
      </c>
      <c r="AR345" s="12" t="s">
        <v>110</v>
      </c>
      <c r="AT345" s="12" t="s">
        <v>105</v>
      </c>
      <c r="AU345" s="12" t="s">
        <v>78</v>
      </c>
      <c r="AY345" s="12" t="s">
        <v>102</v>
      </c>
      <c r="BE345" s="204">
        <f>IF(N345="základní",J345,0)</f>
        <v>0</v>
      </c>
      <c r="BF345" s="204">
        <f>IF(N345="snížená",J345,0)</f>
        <v>0</v>
      </c>
      <c r="BG345" s="204">
        <f>IF(N345="zákl. přenesená",J345,0)</f>
        <v>0</v>
      </c>
      <c r="BH345" s="204">
        <f>IF(N345="sníž. přenesená",J345,0)</f>
        <v>0</v>
      </c>
      <c r="BI345" s="204">
        <f>IF(N345="nulová",J345,0)</f>
        <v>0</v>
      </c>
      <c r="BJ345" s="12" t="s">
        <v>76</v>
      </c>
      <c r="BK345" s="204">
        <f>ROUND(I345*H345,2)</f>
        <v>0</v>
      </c>
      <c r="BL345" s="12" t="s">
        <v>110</v>
      </c>
      <c r="BM345" s="12" t="s">
        <v>651</v>
      </c>
    </row>
    <row r="346" s="1" customFormat="1">
      <c r="B346" s="33"/>
      <c r="C346" s="34"/>
      <c r="D346" s="205" t="s">
        <v>112</v>
      </c>
      <c r="E346" s="34"/>
      <c r="F346" s="206" t="s">
        <v>652</v>
      </c>
      <c r="G346" s="34"/>
      <c r="H346" s="34"/>
      <c r="I346" s="120"/>
      <c r="J346" s="34"/>
      <c r="K346" s="34"/>
      <c r="L346" s="38"/>
      <c r="M346" s="207"/>
      <c r="N346" s="74"/>
      <c r="O346" s="74"/>
      <c r="P346" s="74"/>
      <c r="Q346" s="74"/>
      <c r="R346" s="74"/>
      <c r="S346" s="74"/>
      <c r="T346" s="75"/>
      <c r="AT346" s="12" t="s">
        <v>112</v>
      </c>
      <c r="AU346" s="12" t="s">
        <v>78</v>
      </c>
    </row>
    <row r="347" s="1" customFormat="1">
      <c r="B347" s="33"/>
      <c r="C347" s="34"/>
      <c r="D347" s="205" t="s">
        <v>119</v>
      </c>
      <c r="E347" s="34"/>
      <c r="F347" s="208" t="s">
        <v>120</v>
      </c>
      <c r="G347" s="34"/>
      <c r="H347" s="34"/>
      <c r="I347" s="120"/>
      <c r="J347" s="34"/>
      <c r="K347" s="34"/>
      <c r="L347" s="38"/>
      <c r="M347" s="207"/>
      <c r="N347" s="74"/>
      <c r="O347" s="74"/>
      <c r="P347" s="74"/>
      <c r="Q347" s="74"/>
      <c r="R347" s="74"/>
      <c r="S347" s="74"/>
      <c r="T347" s="75"/>
      <c r="AT347" s="12" t="s">
        <v>119</v>
      </c>
      <c r="AU347" s="12" t="s">
        <v>78</v>
      </c>
    </row>
    <row r="348" s="1" customFormat="1" ht="22.5" customHeight="1">
      <c r="B348" s="33"/>
      <c r="C348" s="193" t="s">
        <v>653</v>
      </c>
      <c r="D348" s="193" t="s">
        <v>105</v>
      </c>
      <c r="E348" s="194" t="s">
        <v>654</v>
      </c>
      <c r="F348" s="195" t="s">
        <v>655</v>
      </c>
      <c r="G348" s="196" t="s">
        <v>116</v>
      </c>
      <c r="H348" s="197">
        <v>1</v>
      </c>
      <c r="I348" s="198"/>
      <c r="J348" s="199">
        <f>ROUND(I348*H348,2)</f>
        <v>0</v>
      </c>
      <c r="K348" s="195" t="s">
        <v>109</v>
      </c>
      <c r="L348" s="38"/>
      <c r="M348" s="200" t="s">
        <v>1</v>
      </c>
      <c r="N348" s="201" t="s">
        <v>42</v>
      </c>
      <c r="O348" s="74"/>
      <c r="P348" s="202">
        <f>O348*H348</f>
        <v>0</v>
      </c>
      <c r="Q348" s="202">
        <v>0</v>
      </c>
      <c r="R348" s="202">
        <f>Q348*H348</f>
        <v>0</v>
      </c>
      <c r="S348" s="202">
        <v>0</v>
      </c>
      <c r="T348" s="203">
        <f>S348*H348</f>
        <v>0</v>
      </c>
      <c r="AR348" s="12" t="s">
        <v>110</v>
      </c>
      <c r="AT348" s="12" t="s">
        <v>105</v>
      </c>
      <c r="AU348" s="12" t="s">
        <v>78</v>
      </c>
      <c r="AY348" s="12" t="s">
        <v>102</v>
      </c>
      <c r="BE348" s="204">
        <f>IF(N348="základní",J348,0)</f>
        <v>0</v>
      </c>
      <c r="BF348" s="204">
        <f>IF(N348="snížená",J348,0)</f>
        <v>0</v>
      </c>
      <c r="BG348" s="204">
        <f>IF(N348="zákl. přenesená",J348,0)</f>
        <v>0</v>
      </c>
      <c r="BH348" s="204">
        <f>IF(N348="sníž. přenesená",J348,0)</f>
        <v>0</v>
      </c>
      <c r="BI348" s="204">
        <f>IF(N348="nulová",J348,0)</f>
        <v>0</v>
      </c>
      <c r="BJ348" s="12" t="s">
        <v>76</v>
      </c>
      <c r="BK348" s="204">
        <f>ROUND(I348*H348,2)</f>
        <v>0</v>
      </c>
      <c r="BL348" s="12" t="s">
        <v>110</v>
      </c>
      <c r="BM348" s="12" t="s">
        <v>656</v>
      </c>
    </row>
    <row r="349" s="1" customFormat="1">
      <c r="B349" s="33"/>
      <c r="C349" s="34"/>
      <c r="D349" s="205" t="s">
        <v>112</v>
      </c>
      <c r="E349" s="34"/>
      <c r="F349" s="206" t="s">
        <v>657</v>
      </c>
      <c r="G349" s="34"/>
      <c r="H349" s="34"/>
      <c r="I349" s="120"/>
      <c r="J349" s="34"/>
      <c r="K349" s="34"/>
      <c r="L349" s="38"/>
      <c r="M349" s="207"/>
      <c r="N349" s="74"/>
      <c r="O349" s="74"/>
      <c r="P349" s="74"/>
      <c r="Q349" s="74"/>
      <c r="R349" s="74"/>
      <c r="S349" s="74"/>
      <c r="T349" s="75"/>
      <c r="AT349" s="12" t="s">
        <v>112</v>
      </c>
      <c r="AU349" s="12" t="s">
        <v>78</v>
      </c>
    </row>
    <row r="350" s="1" customFormat="1">
      <c r="B350" s="33"/>
      <c r="C350" s="34"/>
      <c r="D350" s="205" t="s">
        <v>119</v>
      </c>
      <c r="E350" s="34"/>
      <c r="F350" s="208" t="s">
        <v>120</v>
      </c>
      <c r="G350" s="34"/>
      <c r="H350" s="34"/>
      <c r="I350" s="120"/>
      <c r="J350" s="34"/>
      <c r="K350" s="34"/>
      <c r="L350" s="38"/>
      <c r="M350" s="207"/>
      <c r="N350" s="74"/>
      <c r="O350" s="74"/>
      <c r="P350" s="74"/>
      <c r="Q350" s="74"/>
      <c r="R350" s="74"/>
      <c r="S350" s="74"/>
      <c r="T350" s="75"/>
      <c r="AT350" s="12" t="s">
        <v>119</v>
      </c>
      <c r="AU350" s="12" t="s">
        <v>78</v>
      </c>
    </row>
    <row r="351" s="1" customFormat="1" ht="22.5" customHeight="1">
      <c r="B351" s="33"/>
      <c r="C351" s="193" t="s">
        <v>658</v>
      </c>
      <c r="D351" s="193" t="s">
        <v>105</v>
      </c>
      <c r="E351" s="194" t="s">
        <v>659</v>
      </c>
      <c r="F351" s="195" t="s">
        <v>660</v>
      </c>
      <c r="G351" s="196" t="s">
        <v>116</v>
      </c>
      <c r="H351" s="197">
        <v>1</v>
      </c>
      <c r="I351" s="198"/>
      <c r="J351" s="199">
        <f>ROUND(I351*H351,2)</f>
        <v>0</v>
      </c>
      <c r="K351" s="195" t="s">
        <v>109</v>
      </c>
      <c r="L351" s="38"/>
      <c r="M351" s="200" t="s">
        <v>1</v>
      </c>
      <c r="N351" s="201" t="s">
        <v>42</v>
      </c>
      <c r="O351" s="74"/>
      <c r="P351" s="202">
        <f>O351*H351</f>
        <v>0</v>
      </c>
      <c r="Q351" s="202">
        <v>0</v>
      </c>
      <c r="R351" s="202">
        <f>Q351*H351</f>
        <v>0</v>
      </c>
      <c r="S351" s="202">
        <v>0</v>
      </c>
      <c r="T351" s="203">
        <f>S351*H351</f>
        <v>0</v>
      </c>
      <c r="AR351" s="12" t="s">
        <v>110</v>
      </c>
      <c r="AT351" s="12" t="s">
        <v>105</v>
      </c>
      <c r="AU351" s="12" t="s">
        <v>78</v>
      </c>
      <c r="AY351" s="12" t="s">
        <v>102</v>
      </c>
      <c r="BE351" s="204">
        <f>IF(N351="základní",J351,0)</f>
        <v>0</v>
      </c>
      <c r="BF351" s="204">
        <f>IF(N351="snížená",J351,0)</f>
        <v>0</v>
      </c>
      <c r="BG351" s="204">
        <f>IF(N351="zákl. přenesená",J351,0)</f>
        <v>0</v>
      </c>
      <c r="BH351" s="204">
        <f>IF(N351="sníž. přenesená",J351,0)</f>
        <v>0</v>
      </c>
      <c r="BI351" s="204">
        <f>IF(N351="nulová",J351,0)</f>
        <v>0</v>
      </c>
      <c r="BJ351" s="12" t="s">
        <v>76</v>
      </c>
      <c r="BK351" s="204">
        <f>ROUND(I351*H351,2)</f>
        <v>0</v>
      </c>
      <c r="BL351" s="12" t="s">
        <v>110</v>
      </c>
      <c r="BM351" s="12" t="s">
        <v>661</v>
      </c>
    </row>
    <row r="352" s="1" customFormat="1">
      <c r="B352" s="33"/>
      <c r="C352" s="34"/>
      <c r="D352" s="205" t="s">
        <v>112</v>
      </c>
      <c r="E352" s="34"/>
      <c r="F352" s="206" t="s">
        <v>662</v>
      </c>
      <c r="G352" s="34"/>
      <c r="H352" s="34"/>
      <c r="I352" s="120"/>
      <c r="J352" s="34"/>
      <c r="K352" s="34"/>
      <c r="L352" s="38"/>
      <c r="M352" s="207"/>
      <c r="N352" s="74"/>
      <c r="O352" s="74"/>
      <c r="P352" s="74"/>
      <c r="Q352" s="74"/>
      <c r="R352" s="74"/>
      <c r="S352" s="74"/>
      <c r="T352" s="75"/>
      <c r="AT352" s="12" t="s">
        <v>112</v>
      </c>
      <c r="AU352" s="12" t="s">
        <v>78</v>
      </c>
    </row>
    <row r="353" s="1" customFormat="1">
      <c r="B353" s="33"/>
      <c r="C353" s="34"/>
      <c r="D353" s="205" t="s">
        <v>119</v>
      </c>
      <c r="E353" s="34"/>
      <c r="F353" s="208" t="s">
        <v>120</v>
      </c>
      <c r="G353" s="34"/>
      <c r="H353" s="34"/>
      <c r="I353" s="120"/>
      <c r="J353" s="34"/>
      <c r="K353" s="34"/>
      <c r="L353" s="38"/>
      <c r="M353" s="207"/>
      <c r="N353" s="74"/>
      <c r="O353" s="74"/>
      <c r="P353" s="74"/>
      <c r="Q353" s="74"/>
      <c r="R353" s="74"/>
      <c r="S353" s="74"/>
      <c r="T353" s="75"/>
      <c r="AT353" s="12" t="s">
        <v>119</v>
      </c>
      <c r="AU353" s="12" t="s">
        <v>78</v>
      </c>
    </row>
    <row r="354" s="1" customFormat="1" ht="22.5" customHeight="1">
      <c r="B354" s="33"/>
      <c r="C354" s="193" t="s">
        <v>663</v>
      </c>
      <c r="D354" s="193" t="s">
        <v>105</v>
      </c>
      <c r="E354" s="194" t="s">
        <v>664</v>
      </c>
      <c r="F354" s="195" t="s">
        <v>665</v>
      </c>
      <c r="G354" s="196" t="s">
        <v>116</v>
      </c>
      <c r="H354" s="197">
        <v>1</v>
      </c>
      <c r="I354" s="198"/>
      <c r="J354" s="199">
        <f>ROUND(I354*H354,2)</f>
        <v>0</v>
      </c>
      <c r="K354" s="195" t="s">
        <v>109</v>
      </c>
      <c r="L354" s="38"/>
      <c r="M354" s="200" t="s">
        <v>1</v>
      </c>
      <c r="N354" s="201" t="s">
        <v>42</v>
      </c>
      <c r="O354" s="74"/>
      <c r="P354" s="202">
        <f>O354*H354</f>
        <v>0</v>
      </c>
      <c r="Q354" s="202">
        <v>0</v>
      </c>
      <c r="R354" s="202">
        <f>Q354*H354</f>
        <v>0</v>
      </c>
      <c r="S354" s="202">
        <v>0</v>
      </c>
      <c r="T354" s="203">
        <f>S354*H354</f>
        <v>0</v>
      </c>
      <c r="AR354" s="12" t="s">
        <v>110</v>
      </c>
      <c r="AT354" s="12" t="s">
        <v>105</v>
      </c>
      <c r="AU354" s="12" t="s">
        <v>78</v>
      </c>
      <c r="AY354" s="12" t="s">
        <v>102</v>
      </c>
      <c r="BE354" s="204">
        <f>IF(N354="základní",J354,0)</f>
        <v>0</v>
      </c>
      <c r="BF354" s="204">
        <f>IF(N354="snížená",J354,0)</f>
        <v>0</v>
      </c>
      <c r="BG354" s="204">
        <f>IF(N354="zákl. přenesená",J354,0)</f>
        <v>0</v>
      </c>
      <c r="BH354" s="204">
        <f>IF(N354="sníž. přenesená",J354,0)</f>
        <v>0</v>
      </c>
      <c r="BI354" s="204">
        <f>IF(N354="nulová",J354,0)</f>
        <v>0</v>
      </c>
      <c r="BJ354" s="12" t="s">
        <v>76</v>
      </c>
      <c r="BK354" s="204">
        <f>ROUND(I354*H354,2)</f>
        <v>0</v>
      </c>
      <c r="BL354" s="12" t="s">
        <v>110</v>
      </c>
      <c r="BM354" s="12" t="s">
        <v>666</v>
      </c>
    </row>
    <row r="355" s="1" customFormat="1">
      <c r="B355" s="33"/>
      <c r="C355" s="34"/>
      <c r="D355" s="205" t="s">
        <v>112</v>
      </c>
      <c r="E355" s="34"/>
      <c r="F355" s="206" t="s">
        <v>667</v>
      </c>
      <c r="G355" s="34"/>
      <c r="H355" s="34"/>
      <c r="I355" s="120"/>
      <c r="J355" s="34"/>
      <c r="K355" s="34"/>
      <c r="L355" s="38"/>
      <c r="M355" s="207"/>
      <c r="N355" s="74"/>
      <c r="O355" s="74"/>
      <c r="P355" s="74"/>
      <c r="Q355" s="74"/>
      <c r="R355" s="74"/>
      <c r="S355" s="74"/>
      <c r="T355" s="75"/>
      <c r="AT355" s="12" t="s">
        <v>112</v>
      </c>
      <c r="AU355" s="12" t="s">
        <v>78</v>
      </c>
    </row>
    <row r="356" s="1" customFormat="1">
      <c r="B356" s="33"/>
      <c r="C356" s="34"/>
      <c r="D356" s="205" t="s">
        <v>119</v>
      </c>
      <c r="E356" s="34"/>
      <c r="F356" s="208" t="s">
        <v>120</v>
      </c>
      <c r="G356" s="34"/>
      <c r="H356" s="34"/>
      <c r="I356" s="120"/>
      <c r="J356" s="34"/>
      <c r="K356" s="34"/>
      <c r="L356" s="38"/>
      <c r="M356" s="207"/>
      <c r="N356" s="74"/>
      <c r="O356" s="74"/>
      <c r="P356" s="74"/>
      <c r="Q356" s="74"/>
      <c r="R356" s="74"/>
      <c r="S356" s="74"/>
      <c r="T356" s="75"/>
      <c r="AT356" s="12" t="s">
        <v>119</v>
      </c>
      <c r="AU356" s="12" t="s">
        <v>78</v>
      </c>
    </row>
    <row r="357" s="1" customFormat="1" ht="22.5" customHeight="1">
      <c r="B357" s="33"/>
      <c r="C357" s="193" t="s">
        <v>668</v>
      </c>
      <c r="D357" s="193" t="s">
        <v>105</v>
      </c>
      <c r="E357" s="194" t="s">
        <v>669</v>
      </c>
      <c r="F357" s="195" t="s">
        <v>670</v>
      </c>
      <c r="G357" s="196" t="s">
        <v>116</v>
      </c>
      <c r="H357" s="197">
        <v>1</v>
      </c>
      <c r="I357" s="198"/>
      <c r="J357" s="199">
        <f>ROUND(I357*H357,2)</f>
        <v>0</v>
      </c>
      <c r="K357" s="195" t="s">
        <v>109</v>
      </c>
      <c r="L357" s="38"/>
      <c r="M357" s="200" t="s">
        <v>1</v>
      </c>
      <c r="N357" s="201" t="s">
        <v>42</v>
      </c>
      <c r="O357" s="74"/>
      <c r="P357" s="202">
        <f>O357*H357</f>
        <v>0</v>
      </c>
      <c r="Q357" s="202">
        <v>0</v>
      </c>
      <c r="R357" s="202">
        <f>Q357*H357</f>
        <v>0</v>
      </c>
      <c r="S357" s="202">
        <v>0</v>
      </c>
      <c r="T357" s="203">
        <f>S357*H357</f>
        <v>0</v>
      </c>
      <c r="AR357" s="12" t="s">
        <v>110</v>
      </c>
      <c r="AT357" s="12" t="s">
        <v>105</v>
      </c>
      <c r="AU357" s="12" t="s">
        <v>78</v>
      </c>
      <c r="AY357" s="12" t="s">
        <v>102</v>
      </c>
      <c r="BE357" s="204">
        <f>IF(N357="základní",J357,0)</f>
        <v>0</v>
      </c>
      <c r="BF357" s="204">
        <f>IF(N357="snížená",J357,0)</f>
        <v>0</v>
      </c>
      <c r="BG357" s="204">
        <f>IF(N357="zákl. přenesená",J357,0)</f>
        <v>0</v>
      </c>
      <c r="BH357" s="204">
        <f>IF(N357="sníž. přenesená",J357,0)</f>
        <v>0</v>
      </c>
      <c r="BI357" s="204">
        <f>IF(N357="nulová",J357,0)</f>
        <v>0</v>
      </c>
      <c r="BJ357" s="12" t="s">
        <v>76</v>
      </c>
      <c r="BK357" s="204">
        <f>ROUND(I357*H357,2)</f>
        <v>0</v>
      </c>
      <c r="BL357" s="12" t="s">
        <v>110</v>
      </c>
      <c r="BM357" s="12" t="s">
        <v>671</v>
      </c>
    </row>
    <row r="358" s="1" customFormat="1">
      <c r="B358" s="33"/>
      <c r="C358" s="34"/>
      <c r="D358" s="205" t="s">
        <v>112</v>
      </c>
      <c r="E358" s="34"/>
      <c r="F358" s="206" t="s">
        <v>672</v>
      </c>
      <c r="G358" s="34"/>
      <c r="H358" s="34"/>
      <c r="I358" s="120"/>
      <c r="J358" s="34"/>
      <c r="K358" s="34"/>
      <c r="L358" s="38"/>
      <c r="M358" s="207"/>
      <c r="N358" s="74"/>
      <c r="O358" s="74"/>
      <c r="P358" s="74"/>
      <c r="Q358" s="74"/>
      <c r="R358" s="74"/>
      <c r="S358" s="74"/>
      <c r="T358" s="75"/>
      <c r="AT358" s="12" t="s">
        <v>112</v>
      </c>
      <c r="AU358" s="12" t="s">
        <v>78</v>
      </c>
    </row>
    <row r="359" s="1" customFormat="1">
      <c r="B359" s="33"/>
      <c r="C359" s="34"/>
      <c r="D359" s="205" t="s">
        <v>119</v>
      </c>
      <c r="E359" s="34"/>
      <c r="F359" s="208" t="s">
        <v>120</v>
      </c>
      <c r="G359" s="34"/>
      <c r="H359" s="34"/>
      <c r="I359" s="120"/>
      <c r="J359" s="34"/>
      <c r="K359" s="34"/>
      <c r="L359" s="38"/>
      <c r="M359" s="207"/>
      <c r="N359" s="74"/>
      <c r="O359" s="74"/>
      <c r="P359" s="74"/>
      <c r="Q359" s="74"/>
      <c r="R359" s="74"/>
      <c r="S359" s="74"/>
      <c r="T359" s="75"/>
      <c r="AT359" s="12" t="s">
        <v>119</v>
      </c>
      <c r="AU359" s="12" t="s">
        <v>78</v>
      </c>
    </row>
    <row r="360" s="1" customFormat="1" ht="22.5" customHeight="1">
      <c r="B360" s="33"/>
      <c r="C360" s="193" t="s">
        <v>673</v>
      </c>
      <c r="D360" s="193" t="s">
        <v>105</v>
      </c>
      <c r="E360" s="194" t="s">
        <v>674</v>
      </c>
      <c r="F360" s="195" t="s">
        <v>675</v>
      </c>
      <c r="G360" s="196" t="s">
        <v>116</v>
      </c>
      <c r="H360" s="197">
        <v>1</v>
      </c>
      <c r="I360" s="198"/>
      <c r="J360" s="199">
        <f>ROUND(I360*H360,2)</f>
        <v>0</v>
      </c>
      <c r="K360" s="195" t="s">
        <v>109</v>
      </c>
      <c r="L360" s="38"/>
      <c r="M360" s="200" t="s">
        <v>1</v>
      </c>
      <c r="N360" s="201" t="s">
        <v>42</v>
      </c>
      <c r="O360" s="74"/>
      <c r="P360" s="202">
        <f>O360*H360</f>
        <v>0</v>
      </c>
      <c r="Q360" s="202">
        <v>0</v>
      </c>
      <c r="R360" s="202">
        <f>Q360*H360</f>
        <v>0</v>
      </c>
      <c r="S360" s="202">
        <v>0</v>
      </c>
      <c r="T360" s="203">
        <f>S360*H360</f>
        <v>0</v>
      </c>
      <c r="AR360" s="12" t="s">
        <v>110</v>
      </c>
      <c r="AT360" s="12" t="s">
        <v>105</v>
      </c>
      <c r="AU360" s="12" t="s">
        <v>78</v>
      </c>
      <c r="AY360" s="12" t="s">
        <v>102</v>
      </c>
      <c r="BE360" s="204">
        <f>IF(N360="základní",J360,0)</f>
        <v>0</v>
      </c>
      <c r="BF360" s="204">
        <f>IF(N360="snížená",J360,0)</f>
        <v>0</v>
      </c>
      <c r="BG360" s="204">
        <f>IF(N360="zákl. přenesená",J360,0)</f>
        <v>0</v>
      </c>
      <c r="BH360" s="204">
        <f>IF(N360="sníž. přenesená",J360,0)</f>
        <v>0</v>
      </c>
      <c r="BI360" s="204">
        <f>IF(N360="nulová",J360,0)</f>
        <v>0</v>
      </c>
      <c r="BJ360" s="12" t="s">
        <v>76</v>
      </c>
      <c r="BK360" s="204">
        <f>ROUND(I360*H360,2)</f>
        <v>0</v>
      </c>
      <c r="BL360" s="12" t="s">
        <v>110</v>
      </c>
      <c r="BM360" s="12" t="s">
        <v>676</v>
      </c>
    </row>
    <row r="361" s="1" customFormat="1">
      <c r="B361" s="33"/>
      <c r="C361" s="34"/>
      <c r="D361" s="205" t="s">
        <v>112</v>
      </c>
      <c r="E361" s="34"/>
      <c r="F361" s="206" t="s">
        <v>677</v>
      </c>
      <c r="G361" s="34"/>
      <c r="H361" s="34"/>
      <c r="I361" s="120"/>
      <c r="J361" s="34"/>
      <c r="K361" s="34"/>
      <c r="L361" s="38"/>
      <c r="M361" s="207"/>
      <c r="N361" s="74"/>
      <c r="O361" s="74"/>
      <c r="P361" s="74"/>
      <c r="Q361" s="74"/>
      <c r="R361" s="74"/>
      <c r="S361" s="74"/>
      <c r="T361" s="75"/>
      <c r="AT361" s="12" t="s">
        <v>112</v>
      </c>
      <c r="AU361" s="12" t="s">
        <v>78</v>
      </c>
    </row>
    <row r="362" s="1" customFormat="1">
      <c r="B362" s="33"/>
      <c r="C362" s="34"/>
      <c r="D362" s="205" t="s">
        <v>119</v>
      </c>
      <c r="E362" s="34"/>
      <c r="F362" s="208" t="s">
        <v>120</v>
      </c>
      <c r="G362" s="34"/>
      <c r="H362" s="34"/>
      <c r="I362" s="120"/>
      <c r="J362" s="34"/>
      <c r="K362" s="34"/>
      <c r="L362" s="38"/>
      <c r="M362" s="207"/>
      <c r="N362" s="74"/>
      <c r="O362" s="74"/>
      <c r="P362" s="74"/>
      <c r="Q362" s="74"/>
      <c r="R362" s="74"/>
      <c r="S362" s="74"/>
      <c r="T362" s="75"/>
      <c r="AT362" s="12" t="s">
        <v>119</v>
      </c>
      <c r="AU362" s="12" t="s">
        <v>78</v>
      </c>
    </row>
    <row r="363" s="1" customFormat="1" ht="22.5" customHeight="1">
      <c r="B363" s="33"/>
      <c r="C363" s="193" t="s">
        <v>678</v>
      </c>
      <c r="D363" s="193" t="s">
        <v>105</v>
      </c>
      <c r="E363" s="194" t="s">
        <v>679</v>
      </c>
      <c r="F363" s="195" t="s">
        <v>680</v>
      </c>
      <c r="G363" s="196" t="s">
        <v>116</v>
      </c>
      <c r="H363" s="197">
        <v>1</v>
      </c>
      <c r="I363" s="198"/>
      <c r="J363" s="199">
        <f>ROUND(I363*H363,2)</f>
        <v>0</v>
      </c>
      <c r="K363" s="195" t="s">
        <v>109</v>
      </c>
      <c r="L363" s="38"/>
      <c r="M363" s="200" t="s">
        <v>1</v>
      </c>
      <c r="N363" s="201" t="s">
        <v>42</v>
      </c>
      <c r="O363" s="74"/>
      <c r="P363" s="202">
        <f>O363*H363</f>
        <v>0</v>
      </c>
      <c r="Q363" s="202">
        <v>0</v>
      </c>
      <c r="R363" s="202">
        <f>Q363*H363</f>
        <v>0</v>
      </c>
      <c r="S363" s="202">
        <v>0</v>
      </c>
      <c r="T363" s="203">
        <f>S363*H363</f>
        <v>0</v>
      </c>
      <c r="AR363" s="12" t="s">
        <v>110</v>
      </c>
      <c r="AT363" s="12" t="s">
        <v>105</v>
      </c>
      <c r="AU363" s="12" t="s">
        <v>78</v>
      </c>
      <c r="AY363" s="12" t="s">
        <v>102</v>
      </c>
      <c r="BE363" s="204">
        <f>IF(N363="základní",J363,0)</f>
        <v>0</v>
      </c>
      <c r="BF363" s="204">
        <f>IF(N363="snížená",J363,0)</f>
        <v>0</v>
      </c>
      <c r="BG363" s="204">
        <f>IF(N363="zákl. přenesená",J363,0)</f>
        <v>0</v>
      </c>
      <c r="BH363" s="204">
        <f>IF(N363="sníž. přenesená",J363,0)</f>
        <v>0</v>
      </c>
      <c r="BI363" s="204">
        <f>IF(N363="nulová",J363,0)</f>
        <v>0</v>
      </c>
      <c r="BJ363" s="12" t="s">
        <v>76</v>
      </c>
      <c r="BK363" s="204">
        <f>ROUND(I363*H363,2)</f>
        <v>0</v>
      </c>
      <c r="BL363" s="12" t="s">
        <v>110</v>
      </c>
      <c r="BM363" s="12" t="s">
        <v>681</v>
      </c>
    </row>
    <row r="364" s="1" customFormat="1">
      <c r="B364" s="33"/>
      <c r="C364" s="34"/>
      <c r="D364" s="205" t="s">
        <v>112</v>
      </c>
      <c r="E364" s="34"/>
      <c r="F364" s="206" t="s">
        <v>682</v>
      </c>
      <c r="G364" s="34"/>
      <c r="H364" s="34"/>
      <c r="I364" s="120"/>
      <c r="J364" s="34"/>
      <c r="K364" s="34"/>
      <c r="L364" s="38"/>
      <c r="M364" s="207"/>
      <c r="N364" s="74"/>
      <c r="O364" s="74"/>
      <c r="P364" s="74"/>
      <c r="Q364" s="74"/>
      <c r="R364" s="74"/>
      <c r="S364" s="74"/>
      <c r="T364" s="75"/>
      <c r="AT364" s="12" t="s">
        <v>112</v>
      </c>
      <c r="AU364" s="12" t="s">
        <v>78</v>
      </c>
    </row>
    <row r="365" s="1" customFormat="1">
      <c r="B365" s="33"/>
      <c r="C365" s="34"/>
      <c r="D365" s="205" t="s">
        <v>119</v>
      </c>
      <c r="E365" s="34"/>
      <c r="F365" s="208" t="s">
        <v>120</v>
      </c>
      <c r="G365" s="34"/>
      <c r="H365" s="34"/>
      <c r="I365" s="120"/>
      <c r="J365" s="34"/>
      <c r="K365" s="34"/>
      <c r="L365" s="38"/>
      <c r="M365" s="207"/>
      <c r="N365" s="74"/>
      <c r="O365" s="74"/>
      <c r="P365" s="74"/>
      <c r="Q365" s="74"/>
      <c r="R365" s="74"/>
      <c r="S365" s="74"/>
      <c r="T365" s="75"/>
      <c r="AT365" s="12" t="s">
        <v>119</v>
      </c>
      <c r="AU365" s="12" t="s">
        <v>78</v>
      </c>
    </row>
    <row r="366" s="1" customFormat="1" ht="22.5" customHeight="1">
      <c r="B366" s="33"/>
      <c r="C366" s="193" t="s">
        <v>683</v>
      </c>
      <c r="D366" s="193" t="s">
        <v>105</v>
      </c>
      <c r="E366" s="194" t="s">
        <v>684</v>
      </c>
      <c r="F366" s="195" t="s">
        <v>685</v>
      </c>
      <c r="G366" s="196" t="s">
        <v>116</v>
      </c>
      <c r="H366" s="197">
        <v>1</v>
      </c>
      <c r="I366" s="198"/>
      <c r="J366" s="199">
        <f>ROUND(I366*H366,2)</f>
        <v>0</v>
      </c>
      <c r="K366" s="195" t="s">
        <v>109</v>
      </c>
      <c r="L366" s="38"/>
      <c r="M366" s="200" t="s">
        <v>1</v>
      </c>
      <c r="N366" s="201" t="s">
        <v>42</v>
      </c>
      <c r="O366" s="74"/>
      <c r="P366" s="202">
        <f>O366*H366</f>
        <v>0</v>
      </c>
      <c r="Q366" s="202">
        <v>0</v>
      </c>
      <c r="R366" s="202">
        <f>Q366*H366</f>
        <v>0</v>
      </c>
      <c r="S366" s="202">
        <v>0</v>
      </c>
      <c r="T366" s="203">
        <f>S366*H366</f>
        <v>0</v>
      </c>
      <c r="AR366" s="12" t="s">
        <v>110</v>
      </c>
      <c r="AT366" s="12" t="s">
        <v>105</v>
      </c>
      <c r="AU366" s="12" t="s">
        <v>78</v>
      </c>
      <c r="AY366" s="12" t="s">
        <v>102</v>
      </c>
      <c r="BE366" s="204">
        <f>IF(N366="základní",J366,0)</f>
        <v>0</v>
      </c>
      <c r="BF366" s="204">
        <f>IF(N366="snížená",J366,0)</f>
        <v>0</v>
      </c>
      <c r="BG366" s="204">
        <f>IF(N366="zákl. přenesená",J366,0)</f>
        <v>0</v>
      </c>
      <c r="BH366" s="204">
        <f>IF(N366="sníž. přenesená",J366,0)</f>
        <v>0</v>
      </c>
      <c r="BI366" s="204">
        <f>IF(N366="nulová",J366,0)</f>
        <v>0</v>
      </c>
      <c r="BJ366" s="12" t="s">
        <v>76</v>
      </c>
      <c r="BK366" s="204">
        <f>ROUND(I366*H366,2)</f>
        <v>0</v>
      </c>
      <c r="BL366" s="12" t="s">
        <v>110</v>
      </c>
      <c r="BM366" s="12" t="s">
        <v>686</v>
      </c>
    </row>
    <row r="367" s="1" customFormat="1">
      <c r="B367" s="33"/>
      <c r="C367" s="34"/>
      <c r="D367" s="205" t="s">
        <v>112</v>
      </c>
      <c r="E367" s="34"/>
      <c r="F367" s="206" t="s">
        <v>687</v>
      </c>
      <c r="G367" s="34"/>
      <c r="H367" s="34"/>
      <c r="I367" s="120"/>
      <c r="J367" s="34"/>
      <c r="K367" s="34"/>
      <c r="L367" s="38"/>
      <c r="M367" s="207"/>
      <c r="N367" s="74"/>
      <c r="O367" s="74"/>
      <c r="P367" s="74"/>
      <c r="Q367" s="74"/>
      <c r="R367" s="74"/>
      <c r="S367" s="74"/>
      <c r="T367" s="75"/>
      <c r="AT367" s="12" t="s">
        <v>112</v>
      </c>
      <c r="AU367" s="12" t="s">
        <v>78</v>
      </c>
    </row>
    <row r="368" s="1" customFormat="1">
      <c r="B368" s="33"/>
      <c r="C368" s="34"/>
      <c r="D368" s="205" t="s">
        <v>119</v>
      </c>
      <c r="E368" s="34"/>
      <c r="F368" s="208" t="s">
        <v>120</v>
      </c>
      <c r="G368" s="34"/>
      <c r="H368" s="34"/>
      <c r="I368" s="120"/>
      <c r="J368" s="34"/>
      <c r="K368" s="34"/>
      <c r="L368" s="38"/>
      <c r="M368" s="207"/>
      <c r="N368" s="74"/>
      <c r="O368" s="74"/>
      <c r="P368" s="74"/>
      <c r="Q368" s="74"/>
      <c r="R368" s="74"/>
      <c r="S368" s="74"/>
      <c r="T368" s="75"/>
      <c r="AT368" s="12" t="s">
        <v>119</v>
      </c>
      <c r="AU368" s="12" t="s">
        <v>78</v>
      </c>
    </row>
    <row r="369" s="1" customFormat="1" ht="22.5" customHeight="1">
      <c r="B369" s="33"/>
      <c r="C369" s="193" t="s">
        <v>688</v>
      </c>
      <c r="D369" s="193" t="s">
        <v>105</v>
      </c>
      <c r="E369" s="194" t="s">
        <v>689</v>
      </c>
      <c r="F369" s="195" t="s">
        <v>690</v>
      </c>
      <c r="G369" s="196" t="s">
        <v>116</v>
      </c>
      <c r="H369" s="197">
        <v>1</v>
      </c>
      <c r="I369" s="198"/>
      <c r="J369" s="199">
        <f>ROUND(I369*H369,2)</f>
        <v>0</v>
      </c>
      <c r="K369" s="195" t="s">
        <v>109</v>
      </c>
      <c r="L369" s="38"/>
      <c r="M369" s="200" t="s">
        <v>1</v>
      </c>
      <c r="N369" s="201" t="s">
        <v>42</v>
      </c>
      <c r="O369" s="74"/>
      <c r="P369" s="202">
        <f>O369*H369</f>
        <v>0</v>
      </c>
      <c r="Q369" s="202">
        <v>0</v>
      </c>
      <c r="R369" s="202">
        <f>Q369*H369</f>
        <v>0</v>
      </c>
      <c r="S369" s="202">
        <v>0</v>
      </c>
      <c r="T369" s="203">
        <f>S369*H369</f>
        <v>0</v>
      </c>
      <c r="AR369" s="12" t="s">
        <v>110</v>
      </c>
      <c r="AT369" s="12" t="s">
        <v>105</v>
      </c>
      <c r="AU369" s="12" t="s">
        <v>78</v>
      </c>
      <c r="AY369" s="12" t="s">
        <v>102</v>
      </c>
      <c r="BE369" s="204">
        <f>IF(N369="základní",J369,0)</f>
        <v>0</v>
      </c>
      <c r="BF369" s="204">
        <f>IF(N369="snížená",J369,0)</f>
        <v>0</v>
      </c>
      <c r="BG369" s="204">
        <f>IF(N369="zákl. přenesená",J369,0)</f>
        <v>0</v>
      </c>
      <c r="BH369" s="204">
        <f>IF(N369="sníž. přenesená",J369,0)</f>
        <v>0</v>
      </c>
      <c r="BI369" s="204">
        <f>IF(N369="nulová",J369,0)</f>
        <v>0</v>
      </c>
      <c r="BJ369" s="12" t="s">
        <v>76</v>
      </c>
      <c r="BK369" s="204">
        <f>ROUND(I369*H369,2)</f>
        <v>0</v>
      </c>
      <c r="BL369" s="12" t="s">
        <v>110</v>
      </c>
      <c r="BM369" s="12" t="s">
        <v>691</v>
      </c>
    </row>
    <row r="370" s="1" customFormat="1">
      <c r="B370" s="33"/>
      <c r="C370" s="34"/>
      <c r="D370" s="205" t="s">
        <v>112</v>
      </c>
      <c r="E370" s="34"/>
      <c r="F370" s="206" t="s">
        <v>692</v>
      </c>
      <c r="G370" s="34"/>
      <c r="H370" s="34"/>
      <c r="I370" s="120"/>
      <c r="J370" s="34"/>
      <c r="K370" s="34"/>
      <c r="L370" s="38"/>
      <c r="M370" s="207"/>
      <c r="N370" s="74"/>
      <c r="O370" s="74"/>
      <c r="P370" s="74"/>
      <c r="Q370" s="74"/>
      <c r="R370" s="74"/>
      <c r="S370" s="74"/>
      <c r="T370" s="75"/>
      <c r="AT370" s="12" t="s">
        <v>112</v>
      </c>
      <c r="AU370" s="12" t="s">
        <v>78</v>
      </c>
    </row>
    <row r="371" s="1" customFormat="1">
      <c r="B371" s="33"/>
      <c r="C371" s="34"/>
      <c r="D371" s="205" t="s">
        <v>119</v>
      </c>
      <c r="E371" s="34"/>
      <c r="F371" s="208" t="s">
        <v>120</v>
      </c>
      <c r="G371" s="34"/>
      <c r="H371" s="34"/>
      <c r="I371" s="120"/>
      <c r="J371" s="34"/>
      <c r="K371" s="34"/>
      <c r="L371" s="38"/>
      <c r="M371" s="207"/>
      <c r="N371" s="74"/>
      <c r="O371" s="74"/>
      <c r="P371" s="74"/>
      <c r="Q371" s="74"/>
      <c r="R371" s="74"/>
      <c r="S371" s="74"/>
      <c r="T371" s="75"/>
      <c r="AT371" s="12" t="s">
        <v>119</v>
      </c>
      <c r="AU371" s="12" t="s">
        <v>78</v>
      </c>
    </row>
    <row r="372" s="1" customFormat="1" ht="22.5" customHeight="1">
      <c r="B372" s="33"/>
      <c r="C372" s="193" t="s">
        <v>693</v>
      </c>
      <c r="D372" s="193" t="s">
        <v>105</v>
      </c>
      <c r="E372" s="194" t="s">
        <v>694</v>
      </c>
      <c r="F372" s="195" t="s">
        <v>695</v>
      </c>
      <c r="G372" s="196" t="s">
        <v>116</v>
      </c>
      <c r="H372" s="197">
        <v>1</v>
      </c>
      <c r="I372" s="198"/>
      <c r="J372" s="199">
        <f>ROUND(I372*H372,2)</f>
        <v>0</v>
      </c>
      <c r="K372" s="195" t="s">
        <v>109</v>
      </c>
      <c r="L372" s="38"/>
      <c r="M372" s="200" t="s">
        <v>1</v>
      </c>
      <c r="N372" s="201" t="s">
        <v>42</v>
      </c>
      <c r="O372" s="74"/>
      <c r="P372" s="202">
        <f>O372*H372</f>
        <v>0</v>
      </c>
      <c r="Q372" s="202">
        <v>0</v>
      </c>
      <c r="R372" s="202">
        <f>Q372*H372</f>
        <v>0</v>
      </c>
      <c r="S372" s="202">
        <v>0</v>
      </c>
      <c r="T372" s="203">
        <f>S372*H372</f>
        <v>0</v>
      </c>
      <c r="AR372" s="12" t="s">
        <v>110</v>
      </c>
      <c r="AT372" s="12" t="s">
        <v>105</v>
      </c>
      <c r="AU372" s="12" t="s">
        <v>78</v>
      </c>
      <c r="AY372" s="12" t="s">
        <v>102</v>
      </c>
      <c r="BE372" s="204">
        <f>IF(N372="základní",J372,0)</f>
        <v>0</v>
      </c>
      <c r="BF372" s="204">
        <f>IF(N372="snížená",J372,0)</f>
        <v>0</v>
      </c>
      <c r="BG372" s="204">
        <f>IF(N372="zákl. přenesená",J372,0)</f>
        <v>0</v>
      </c>
      <c r="BH372" s="204">
        <f>IF(N372="sníž. přenesená",J372,0)</f>
        <v>0</v>
      </c>
      <c r="BI372" s="204">
        <f>IF(N372="nulová",J372,0)</f>
        <v>0</v>
      </c>
      <c r="BJ372" s="12" t="s">
        <v>76</v>
      </c>
      <c r="BK372" s="204">
        <f>ROUND(I372*H372,2)</f>
        <v>0</v>
      </c>
      <c r="BL372" s="12" t="s">
        <v>110</v>
      </c>
      <c r="BM372" s="12" t="s">
        <v>696</v>
      </c>
    </row>
    <row r="373" s="1" customFormat="1">
      <c r="B373" s="33"/>
      <c r="C373" s="34"/>
      <c r="D373" s="205" t="s">
        <v>112</v>
      </c>
      <c r="E373" s="34"/>
      <c r="F373" s="206" t="s">
        <v>697</v>
      </c>
      <c r="G373" s="34"/>
      <c r="H373" s="34"/>
      <c r="I373" s="120"/>
      <c r="J373" s="34"/>
      <c r="K373" s="34"/>
      <c r="L373" s="38"/>
      <c r="M373" s="207"/>
      <c r="N373" s="74"/>
      <c r="O373" s="74"/>
      <c r="P373" s="74"/>
      <c r="Q373" s="74"/>
      <c r="R373" s="74"/>
      <c r="S373" s="74"/>
      <c r="T373" s="75"/>
      <c r="AT373" s="12" t="s">
        <v>112</v>
      </c>
      <c r="AU373" s="12" t="s">
        <v>78</v>
      </c>
    </row>
    <row r="374" s="1" customFormat="1">
      <c r="B374" s="33"/>
      <c r="C374" s="34"/>
      <c r="D374" s="205" t="s">
        <v>119</v>
      </c>
      <c r="E374" s="34"/>
      <c r="F374" s="208" t="s">
        <v>120</v>
      </c>
      <c r="G374" s="34"/>
      <c r="H374" s="34"/>
      <c r="I374" s="120"/>
      <c r="J374" s="34"/>
      <c r="K374" s="34"/>
      <c r="L374" s="38"/>
      <c r="M374" s="207"/>
      <c r="N374" s="74"/>
      <c r="O374" s="74"/>
      <c r="P374" s="74"/>
      <c r="Q374" s="74"/>
      <c r="R374" s="74"/>
      <c r="S374" s="74"/>
      <c r="T374" s="75"/>
      <c r="AT374" s="12" t="s">
        <v>119</v>
      </c>
      <c r="AU374" s="12" t="s">
        <v>78</v>
      </c>
    </row>
    <row r="375" s="1" customFormat="1" ht="22.5" customHeight="1">
      <c r="B375" s="33"/>
      <c r="C375" s="193" t="s">
        <v>698</v>
      </c>
      <c r="D375" s="193" t="s">
        <v>105</v>
      </c>
      <c r="E375" s="194" t="s">
        <v>699</v>
      </c>
      <c r="F375" s="195" t="s">
        <v>700</v>
      </c>
      <c r="G375" s="196" t="s">
        <v>108</v>
      </c>
      <c r="H375" s="197">
        <v>1</v>
      </c>
      <c r="I375" s="198"/>
      <c r="J375" s="199">
        <f>ROUND(I375*H375,2)</f>
        <v>0</v>
      </c>
      <c r="K375" s="195" t="s">
        <v>109</v>
      </c>
      <c r="L375" s="38"/>
      <c r="M375" s="200" t="s">
        <v>1</v>
      </c>
      <c r="N375" s="201" t="s">
        <v>42</v>
      </c>
      <c r="O375" s="74"/>
      <c r="P375" s="202">
        <f>O375*H375</f>
        <v>0</v>
      </c>
      <c r="Q375" s="202">
        <v>0</v>
      </c>
      <c r="R375" s="202">
        <f>Q375*H375</f>
        <v>0</v>
      </c>
      <c r="S375" s="202">
        <v>0</v>
      </c>
      <c r="T375" s="203">
        <f>S375*H375</f>
        <v>0</v>
      </c>
      <c r="AR375" s="12" t="s">
        <v>110</v>
      </c>
      <c r="AT375" s="12" t="s">
        <v>105</v>
      </c>
      <c r="AU375" s="12" t="s">
        <v>78</v>
      </c>
      <c r="AY375" s="12" t="s">
        <v>102</v>
      </c>
      <c r="BE375" s="204">
        <f>IF(N375="základní",J375,0)</f>
        <v>0</v>
      </c>
      <c r="BF375" s="204">
        <f>IF(N375="snížená",J375,0)</f>
        <v>0</v>
      </c>
      <c r="BG375" s="204">
        <f>IF(N375="zákl. přenesená",J375,0)</f>
        <v>0</v>
      </c>
      <c r="BH375" s="204">
        <f>IF(N375="sníž. přenesená",J375,0)</f>
        <v>0</v>
      </c>
      <c r="BI375" s="204">
        <f>IF(N375="nulová",J375,0)</f>
        <v>0</v>
      </c>
      <c r="BJ375" s="12" t="s">
        <v>76</v>
      </c>
      <c r="BK375" s="204">
        <f>ROUND(I375*H375,2)</f>
        <v>0</v>
      </c>
      <c r="BL375" s="12" t="s">
        <v>110</v>
      </c>
      <c r="BM375" s="12" t="s">
        <v>701</v>
      </c>
    </row>
    <row r="376" s="1" customFormat="1">
      <c r="B376" s="33"/>
      <c r="C376" s="34"/>
      <c r="D376" s="205" t="s">
        <v>112</v>
      </c>
      <c r="E376" s="34"/>
      <c r="F376" s="206" t="s">
        <v>702</v>
      </c>
      <c r="G376" s="34"/>
      <c r="H376" s="34"/>
      <c r="I376" s="120"/>
      <c r="J376" s="34"/>
      <c r="K376" s="34"/>
      <c r="L376" s="38"/>
      <c r="M376" s="207"/>
      <c r="N376" s="74"/>
      <c r="O376" s="74"/>
      <c r="P376" s="74"/>
      <c r="Q376" s="74"/>
      <c r="R376" s="74"/>
      <c r="S376" s="74"/>
      <c r="T376" s="75"/>
      <c r="AT376" s="12" t="s">
        <v>112</v>
      </c>
      <c r="AU376" s="12" t="s">
        <v>78</v>
      </c>
    </row>
    <row r="377" s="1" customFormat="1">
      <c r="B377" s="33"/>
      <c r="C377" s="34"/>
      <c r="D377" s="205" t="s">
        <v>119</v>
      </c>
      <c r="E377" s="34"/>
      <c r="F377" s="208" t="s">
        <v>703</v>
      </c>
      <c r="G377" s="34"/>
      <c r="H377" s="34"/>
      <c r="I377" s="120"/>
      <c r="J377" s="34"/>
      <c r="K377" s="34"/>
      <c r="L377" s="38"/>
      <c r="M377" s="207"/>
      <c r="N377" s="74"/>
      <c r="O377" s="74"/>
      <c r="P377" s="74"/>
      <c r="Q377" s="74"/>
      <c r="R377" s="74"/>
      <c r="S377" s="74"/>
      <c r="T377" s="75"/>
      <c r="AT377" s="12" t="s">
        <v>119</v>
      </c>
      <c r="AU377" s="12" t="s">
        <v>78</v>
      </c>
    </row>
    <row r="378" s="1" customFormat="1" ht="22.5" customHeight="1">
      <c r="B378" s="33"/>
      <c r="C378" s="193" t="s">
        <v>704</v>
      </c>
      <c r="D378" s="193" t="s">
        <v>105</v>
      </c>
      <c r="E378" s="194" t="s">
        <v>705</v>
      </c>
      <c r="F378" s="195" t="s">
        <v>706</v>
      </c>
      <c r="G378" s="196" t="s">
        <v>108</v>
      </c>
      <c r="H378" s="197">
        <v>1</v>
      </c>
      <c r="I378" s="198"/>
      <c r="J378" s="199">
        <f>ROUND(I378*H378,2)</f>
        <v>0</v>
      </c>
      <c r="K378" s="195" t="s">
        <v>109</v>
      </c>
      <c r="L378" s="38"/>
      <c r="M378" s="200" t="s">
        <v>1</v>
      </c>
      <c r="N378" s="201" t="s">
        <v>42</v>
      </c>
      <c r="O378" s="74"/>
      <c r="P378" s="202">
        <f>O378*H378</f>
        <v>0</v>
      </c>
      <c r="Q378" s="202">
        <v>0</v>
      </c>
      <c r="R378" s="202">
        <f>Q378*H378</f>
        <v>0</v>
      </c>
      <c r="S378" s="202">
        <v>0</v>
      </c>
      <c r="T378" s="203">
        <f>S378*H378</f>
        <v>0</v>
      </c>
      <c r="AR378" s="12" t="s">
        <v>110</v>
      </c>
      <c r="AT378" s="12" t="s">
        <v>105</v>
      </c>
      <c r="AU378" s="12" t="s">
        <v>78</v>
      </c>
      <c r="AY378" s="12" t="s">
        <v>102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12" t="s">
        <v>76</v>
      </c>
      <c r="BK378" s="204">
        <f>ROUND(I378*H378,2)</f>
        <v>0</v>
      </c>
      <c r="BL378" s="12" t="s">
        <v>110</v>
      </c>
      <c r="BM378" s="12" t="s">
        <v>707</v>
      </c>
    </row>
    <row r="379" s="1" customFormat="1">
      <c r="B379" s="33"/>
      <c r="C379" s="34"/>
      <c r="D379" s="205" t="s">
        <v>112</v>
      </c>
      <c r="E379" s="34"/>
      <c r="F379" s="206" t="s">
        <v>708</v>
      </c>
      <c r="G379" s="34"/>
      <c r="H379" s="34"/>
      <c r="I379" s="120"/>
      <c r="J379" s="34"/>
      <c r="K379" s="34"/>
      <c r="L379" s="38"/>
      <c r="M379" s="207"/>
      <c r="N379" s="74"/>
      <c r="O379" s="74"/>
      <c r="P379" s="74"/>
      <c r="Q379" s="74"/>
      <c r="R379" s="74"/>
      <c r="S379" s="74"/>
      <c r="T379" s="75"/>
      <c r="AT379" s="12" t="s">
        <v>112</v>
      </c>
      <c r="AU379" s="12" t="s">
        <v>78</v>
      </c>
    </row>
    <row r="380" s="1" customFormat="1">
      <c r="B380" s="33"/>
      <c r="C380" s="34"/>
      <c r="D380" s="205" t="s">
        <v>119</v>
      </c>
      <c r="E380" s="34"/>
      <c r="F380" s="208" t="s">
        <v>703</v>
      </c>
      <c r="G380" s="34"/>
      <c r="H380" s="34"/>
      <c r="I380" s="120"/>
      <c r="J380" s="34"/>
      <c r="K380" s="34"/>
      <c r="L380" s="38"/>
      <c r="M380" s="207"/>
      <c r="N380" s="74"/>
      <c r="O380" s="74"/>
      <c r="P380" s="74"/>
      <c r="Q380" s="74"/>
      <c r="R380" s="74"/>
      <c r="S380" s="74"/>
      <c r="T380" s="75"/>
      <c r="AT380" s="12" t="s">
        <v>119</v>
      </c>
      <c r="AU380" s="12" t="s">
        <v>78</v>
      </c>
    </row>
    <row r="381" s="1" customFormat="1" ht="22.5" customHeight="1">
      <c r="B381" s="33"/>
      <c r="C381" s="193" t="s">
        <v>709</v>
      </c>
      <c r="D381" s="193" t="s">
        <v>105</v>
      </c>
      <c r="E381" s="194" t="s">
        <v>710</v>
      </c>
      <c r="F381" s="195" t="s">
        <v>711</v>
      </c>
      <c r="G381" s="196" t="s">
        <v>116</v>
      </c>
      <c r="H381" s="197">
        <v>1</v>
      </c>
      <c r="I381" s="198"/>
      <c r="J381" s="199">
        <f>ROUND(I381*H381,2)</f>
        <v>0</v>
      </c>
      <c r="K381" s="195" t="s">
        <v>109</v>
      </c>
      <c r="L381" s="38"/>
      <c r="M381" s="200" t="s">
        <v>1</v>
      </c>
      <c r="N381" s="201" t="s">
        <v>42</v>
      </c>
      <c r="O381" s="74"/>
      <c r="P381" s="202">
        <f>O381*H381</f>
        <v>0</v>
      </c>
      <c r="Q381" s="202">
        <v>0</v>
      </c>
      <c r="R381" s="202">
        <f>Q381*H381</f>
        <v>0</v>
      </c>
      <c r="S381" s="202">
        <v>0</v>
      </c>
      <c r="T381" s="203">
        <f>S381*H381</f>
        <v>0</v>
      </c>
      <c r="AR381" s="12" t="s">
        <v>110</v>
      </c>
      <c r="AT381" s="12" t="s">
        <v>105</v>
      </c>
      <c r="AU381" s="12" t="s">
        <v>78</v>
      </c>
      <c r="AY381" s="12" t="s">
        <v>102</v>
      </c>
      <c r="BE381" s="204">
        <f>IF(N381="základní",J381,0)</f>
        <v>0</v>
      </c>
      <c r="BF381" s="204">
        <f>IF(N381="snížená",J381,0)</f>
        <v>0</v>
      </c>
      <c r="BG381" s="204">
        <f>IF(N381="zákl. přenesená",J381,0)</f>
        <v>0</v>
      </c>
      <c r="BH381" s="204">
        <f>IF(N381="sníž. přenesená",J381,0)</f>
        <v>0</v>
      </c>
      <c r="BI381" s="204">
        <f>IF(N381="nulová",J381,0)</f>
        <v>0</v>
      </c>
      <c r="BJ381" s="12" t="s">
        <v>76</v>
      </c>
      <c r="BK381" s="204">
        <f>ROUND(I381*H381,2)</f>
        <v>0</v>
      </c>
      <c r="BL381" s="12" t="s">
        <v>110</v>
      </c>
      <c r="BM381" s="12" t="s">
        <v>712</v>
      </c>
    </row>
    <row r="382" s="1" customFormat="1">
      <c r="B382" s="33"/>
      <c r="C382" s="34"/>
      <c r="D382" s="205" t="s">
        <v>112</v>
      </c>
      <c r="E382" s="34"/>
      <c r="F382" s="206" t="s">
        <v>713</v>
      </c>
      <c r="G382" s="34"/>
      <c r="H382" s="34"/>
      <c r="I382" s="120"/>
      <c r="J382" s="34"/>
      <c r="K382" s="34"/>
      <c r="L382" s="38"/>
      <c r="M382" s="207"/>
      <c r="N382" s="74"/>
      <c r="O382" s="74"/>
      <c r="P382" s="74"/>
      <c r="Q382" s="74"/>
      <c r="R382" s="74"/>
      <c r="S382" s="74"/>
      <c r="T382" s="75"/>
      <c r="AT382" s="12" t="s">
        <v>112</v>
      </c>
      <c r="AU382" s="12" t="s">
        <v>78</v>
      </c>
    </row>
    <row r="383" s="1" customFormat="1" ht="22.5" customHeight="1">
      <c r="B383" s="33"/>
      <c r="C383" s="193" t="s">
        <v>714</v>
      </c>
      <c r="D383" s="193" t="s">
        <v>105</v>
      </c>
      <c r="E383" s="194" t="s">
        <v>715</v>
      </c>
      <c r="F383" s="195" t="s">
        <v>716</v>
      </c>
      <c r="G383" s="196" t="s">
        <v>116</v>
      </c>
      <c r="H383" s="197">
        <v>1</v>
      </c>
      <c r="I383" s="198"/>
      <c r="J383" s="199">
        <f>ROUND(I383*H383,2)</f>
        <v>0</v>
      </c>
      <c r="K383" s="195" t="s">
        <v>109</v>
      </c>
      <c r="L383" s="38"/>
      <c r="M383" s="200" t="s">
        <v>1</v>
      </c>
      <c r="N383" s="201" t="s">
        <v>42</v>
      </c>
      <c r="O383" s="74"/>
      <c r="P383" s="202">
        <f>O383*H383</f>
        <v>0</v>
      </c>
      <c r="Q383" s="202">
        <v>0</v>
      </c>
      <c r="R383" s="202">
        <f>Q383*H383</f>
        <v>0</v>
      </c>
      <c r="S383" s="202">
        <v>0</v>
      </c>
      <c r="T383" s="203">
        <f>S383*H383</f>
        <v>0</v>
      </c>
      <c r="AR383" s="12" t="s">
        <v>110</v>
      </c>
      <c r="AT383" s="12" t="s">
        <v>105</v>
      </c>
      <c r="AU383" s="12" t="s">
        <v>78</v>
      </c>
      <c r="AY383" s="12" t="s">
        <v>102</v>
      </c>
      <c r="BE383" s="204">
        <f>IF(N383="základní",J383,0)</f>
        <v>0</v>
      </c>
      <c r="BF383" s="204">
        <f>IF(N383="snížená",J383,0)</f>
        <v>0</v>
      </c>
      <c r="BG383" s="204">
        <f>IF(N383="zákl. přenesená",J383,0)</f>
        <v>0</v>
      </c>
      <c r="BH383" s="204">
        <f>IF(N383="sníž. přenesená",J383,0)</f>
        <v>0</v>
      </c>
      <c r="BI383" s="204">
        <f>IF(N383="nulová",J383,0)</f>
        <v>0</v>
      </c>
      <c r="BJ383" s="12" t="s">
        <v>76</v>
      </c>
      <c r="BK383" s="204">
        <f>ROUND(I383*H383,2)</f>
        <v>0</v>
      </c>
      <c r="BL383" s="12" t="s">
        <v>110</v>
      </c>
      <c r="BM383" s="12" t="s">
        <v>717</v>
      </c>
    </row>
    <row r="384" s="1" customFormat="1">
      <c r="B384" s="33"/>
      <c r="C384" s="34"/>
      <c r="D384" s="205" t="s">
        <v>112</v>
      </c>
      <c r="E384" s="34"/>
      <c r="F384" s="206" t="s">
        <v>718</v>
      </c>
      <c r="G384" s="34"/>
      <c r="H384" s="34"/>
      <c r="I384" s="120"/>
      <c r="J384" s="34"/>
      <c r="K384" s="34"/>
      <c r="L384" s="38"/>
      <c r="M384" s="207"/>
      <c r="N384" s="74"/>
      <c r="O384" s="74"/>
      <c r="P384" s="74"/>
      <c r="Q384" s="74"/>
      <c r="R384" s="74"/>
      <c r="S384" s="74"/>
      <c r="T384" s="75"/>
      <c r="AT384" s="12" t="s">
        <v>112</v>
      </c>
      <c r="AU384" s="12" t="s">
        <v>78</v>
      </c>
    </row>
    <row r="385" s="1" customFormat="1">
      <c r="B385" s="33"/>
      <c r="C385" s="34"/>
      <c r="D385" s="205" t="s">
        <v>119</v>
      </c>
      <c r="E385" s="34"/>
      <c r="F385" s="208" t="s">
        <v>719</v>
      </c>
      <c r="G385" s="34"/>
      <c r="H385" s="34"/>
      <c r="I385" s="120"/>
      <c r="J385" s="34"/>
      <c r="K385" s="34"/>
      <c r="L385" s="38"/>
      <c r="M385" s="207"/>
      <c r="N385" s="74"/>
      <c r="O385" s="74"/>
      <c r="P385" s="74"/>
      <c r="Q385" s="74"/>
      <c r="R385" s="74"/>
      <c r="S385" s="74"/>
      <c r="T385" s="75"/>
      <c r="AT385" s="12" t="s">
        <v>119</v>
      </c>
      <c r="AU385" s="12" t="s">
        <v>78</v>
      </c>
    </row>
    <row r="386" s="1" customFormat="1" ht="22.5" customHeight="1">
      <c r="B386" s="33"/>
      <c r="C386" s="193" t="s">
        <v>720</v>
      </c>
      <c r="D386" s="193" t="s">
        <v>105</v>
      </c>
      <c r="E386" s="194" t="s">
        <v>721</v>
      </c>
      <c r="F386" s="195" t="s">
        <v>722</v>
      </c>
      <c r="G386" s="196" t="s">
        <v>116</v>
      </c>
      <c r="H386" s="197">
        <v>1</v>
      </c>
      <c r="I386" s="198"/>
      <c r="J386" s="199">
        <f>ROUND(I386*H386,2)</f>
        <v>0</v>
      </c>
      <c r="K386" s="195" t="s">
        <v>109</v>
      </c>
      <c r="L386" s="38"/>
      <c r="M386" s="200" t="s">
        <v>1</v>
      </c>
      <c r="N386" s="201" t="s">
        <v>42</v>
      </c>
      <c r="O386" s="74"/>
      <c r="P386" s="202">
        <f>O386*H386</f>
        <v>0</v>
      </c>
      <c r="Q386" s="202">
        <v>0</v>
      </c>
      <c r="R386" s="202">
        <f>Q386*H386</f>
        <v>0</v>
      </c>
      <c r="S386" s="202">
        <v>0</v>
      </c>
      <c r="T386" s="203">
        <f>S386*H386</f>
        <v>0</v>
      </c>
      <c r="AR386" s="12" t="s">
        <v>110</v>
      </c>
      <c r="AT386" s="12" t="s">
        <v>105</v>
      </c>
      <c r="AU386" s="12" t="s">
        <v>78</v>
      </c>
      <c r="AY386" s="12" t="s">
        <v>102</v>
      </c>
      <c r="BE386" s="204">
        <f>IF(N386="základní",J386,0)</f>
        <v>0</v>
      </c>
      <c r="BF386" s="204">
        <f>IF(N386="snížená",J386,0)</f>
        <v>0</v>
      </c>
      <c r="BG386" s="204">
        <f>IF(N386="zákl. přenesená",J386,0)</f>
        <v>0</v>
      </c>
      <c r="BH386" s="204">
        <f>IF(N386="sníž. přenesená",J386,0)</f>
        <v>0</v>
      </c>
      <c r="BI386" s="204">
        <f>IF(N386="nulová",J386,0)</f>
        <v>0</v>
      </c>
      <c r="BJ386" s="12" t="s">
        <v>76</v>
      </c>
      <c r="BK386" s="204">
        <f>ROUND(I386*H386,2)</f>
        <v>0</v>
      </c>
      <c r="BL386" s="12" t="s">
        <v>110</v>
      </c>
      <c r="BM386" s="12" t="s">
        <v>723</v>
      </c>
    </row>
    <row r="387" s="1" customFormat="1">
      <c r="B387" s="33"/>
      <c r="C387" s="34"/>
      <c r="D387" s="205" t="s">
        <v>112</v>
      </c>
      <c r="E387" s="34"/>
      <c r="F387" s="206" t="s">
        <v>724</v>
      </c>
      <c r="G387" s="34"/>
      <c r="H387" s="34"/>
      <c r="I387" s="120"/>
      <c r="J387" s="34"/>
      <c r="K387" s="34"/>
      <c r="L387" s="38"/>
      <c r="M387" s="207"/>
      <c r="N387" s="74"/>
      <c r="O387" s="74"/>
      <c r="P387" s="74"/>
      <c r="Q387" s="74"/>
      <c r="R387" s="74"/>
      <c r="S387" s="74"/>
      <c r="T387" s="75"/>
      <c r="AT387" s="12" t="s">
        <v>112</v>
      </c>
      <c r="AU387" s="12" t="s">
        <v>78</v>
      </c>
    </row>
    <row r="388" s="1" customFormat="1">
      <c r="B388" s="33"/>
      <c r="C388" s="34"/>
      <c r="D388" s="205" t="s">
        <v>119</v>
      </c>
      <c r="E388" s="34"/>
      <c r="F388" s="208" t="s">
        <v>719</v>
      </c>
      <c r="G388" s="34"/>
      <c r="H388" s="34"/>
      <c r="I388" s="120"/>
      <c r="J388" s="34"/>
      <c r="K388" s="34"/>
      <c r="L388" s="38"/>
      <c r="M388" s="207"/>
      <c r="N388" s="74"/>
      <c r="O388" s="74"/>
      <c r="P388" s="74"/>
      <c r="Q388" s="74"/>
      <c r="R388" s="74"/>
      <c r="S388" s="74"/>
      <c r="T388" s="75"/>
      <c r="AT388" s="12" t="s">
        <v>119</v>
      </c>
      <c r="AU388" s="12" t="s">
        <v>78</v>
      </c>
    </row>
    <row r="389" s="1" customFormat="1" ht="22.5" customHeight="1">
      <c r="B389" s="33"/>
      <c r="C389" s="193" t="s">
        <v>725</v>
      </c>
      <c r="D389" s="193" t="s">
        <v>105</v>
      </c>
      <c r="E389" s="194" t="s">
        <v>726</v>
      </c>
      <c r="F389" s="195" t="s">
        <v>727</v>
      </c>
      <c r="G389" s="196" t="s">
        <v>116</v>
      </c>
      <c r="H389" s="197">
        <v>1</v>
      </c>
      <c r="I389" s="198"/>
      <c r="J389" s="199">
        <f>ROUND(I389*H389,2)</f>
        <v>0</v>
      </c>
      <c r="K389" s="195" t="s">
        <v>109</v>
      </c>
      <c r="L389" s="38"/>
      <c r="M389" s="200" t="s">
        <v>1</v>
      </c>
      <c r="N389" s="201" t="s">
        <v>42</v>
      </c>
      <c r="O389" s="74"/>
      <c r="P389" s="202">
        <f>O389*H389</f>
        <v>0</v>
      </c>
      <c r="Q389" s="202">
        <v>0</v>
      </c>
      <c r="R389" s="202">
        <f>Q389*H389</f>
        <v>0</v>
      </c>
      <c r="S389" s="202">
        <v>0</v>
      </c>
      <c r="T389" s="203">
        <f>S389*H389</f>
        <v>0</v>
      </c>
      <c r="AR389" s="12" t="s">
        <v>110</v>
      </c>
      <c r="AT389" s="12" t="s">
        <v>105</v>
      </c>
      <c r="AU389" s="12" t="s">
        <v>78</v>
      </c>
      <c r="AY389" s="12" t="s">
        <v>102</v>
      </c>
      <c r="BE389" s="204">
        <f>IF(N389="základní",J389,0)</f>
        <v>0</v>
      </c>
      <c r="BF389" s="204">
        <f>IF(N389="snížená",J389,0)</f>
        <v>0</v>
      </c>
      <c r="BG389" s="204">
        <f>IF(N389="zákl. přenesená",J389,0)</f>
        <v>0</v>
      </c>
      <c r="BH389" s="204">
        <f>IF(N389="sníž. přenesená",J389,0)</f>
        <v>0</v>
      </c>
      <c r="BI389" s="204">
        <f>IF(N389="nulová",J389,0)</f>
        <v>0</v>
      </c>
      <c r="BJ389" s="12" t="s">
        <v>76</v>
      </c>
      <c r="BK389" s="204">
        <f>ROUND(I389*H389,2)</f>
        <v>0</v>
      </c>
      <c r="BL389" s="12" t="s">
        <v>110</v>
      </c>
      <c r="BM389" s="12" t="s">
        <v>728</v>
      </c>
    </row>
    <row r="390" s="1" customFormat="1">
      <c r="B390" s="33"/>
      <c r="C390" s="34"/>
      <c r="D390" s="205" t="s">
        <v>112</v>
      </c>
      <c r="E390" s="34"/>
      <c r="F390" s="206" t="s">
        <v>729</v>
      </c>
      <c r="G390" s="34"/>
      <c r="H390" s="34"/>
      <c r="I390" s="120"/>
      <c r="J390" s="34"/>
      <c r="K390" s="34"/>
      <c r="L390" s="38"/>
      <c r="M390" s="207"/>
      <c r="N390" s="74"/>
      <c r="O390" s="74"/>
      <c r="P390" s="74"/>
      <c r="Q390" s="74"/>
      <c r="R390" s="74"/>
      <c r="S390" s="74"/>
      <c r="T390" s="75"/>
      <c r="AT390" s="12" t="s">
        <v>112</v>
      </c>
      <c r="AU390" s="12" t="s">
        <v>78</v>
      </c>
    </row>
    <row r="391" s="1" customFormat="1">
      <c r="B391" s="33"/>
      <c r="C391" s="34"/>
      <c r="D391" s="205" t="s">
        <v>119</v>
      </c>
      <c r="E391" s="34"/>
      <c r="F391" s="208" t="s">
        <v>730</v>
      </c>
      <c r="G391" s="34"/>
      <c r="H391" s="34"/>
      <c r="I391" s="120"/>
      <c r="J391" s="34"/>
      <c r="K391" s="34"/>
      <c r="L391" s="38"/>
      <c r="M391" s="207"/>
      <c r="N391" s="74"/>
      <c r="O391" s="74"/>
      <c r="P391" s="74"/>
      <c r="Q391" s="74"/>
      <c r="R391" s="74"/>
      <c r="S391" s="74"/>
      <c r="T391" s="75"/>
      <c r="AT391" s="12" t="s">
        <v>119</v>
      </c>
      <c r="AU391" s="12" t="s">
        <v>78</v>
      </c>
    </row>
    <row r="392" s="1" customFormat="1" ht="22.5" customHeight="1">
      <c r="B392" s="33"/>
      <c r="C392" s="193" t="s">
        <v>731</v>
      </c>
      <c r="D392" s="193" t="s">
        <v>105</v>
      </c>
      <c r="E392" s="194" t="s">
        <v>732</v>
      </c>
      <c r="F392" s="195" t="s">
        <v>733</v>
      </c>
      <c r="G392" s="196" t="s">
        <v>116</v>
      </c>
      <c r="H392" s="197">
        <v>1</v>
      </c>
      <c r="I392" s="198"/>
      <c r="J392" s="199">
        <f>ROUND(I392*H392,2)</f>
        <v>0</v>
      </c>
      <c r="K392" s="195" t="s">
        <v>109</v>
      </c>
      <c r="L392" s="38"/>
      <c r="M392" s="200" t="s">
        <v>1</v>
      </c>
      <c r="N392" s="201" t="s">
        <v>42</v>
      </c>
      <c r="O392" s="74"/>
      <c r="P392" s="202">
        <f>O392*H392</f>
        <v>0</v>
      </c>
      <c r="Q392" s="202">
        <v>0</v>
      </c>
      <c r="R392" s="202">
        <f>Q392*H392</f>
        <v>0</v>
      </c>
      <c r="S392" s="202">
        <v>0</v>
      </c>
      <c r="T392" s="203">
        <f>S392*H392</f>
        <v>0</v>
      </c>
      <c r="AR392" s="12" t="s">
        <v>110</v>
      </c>
      <c r="AT392" s="12" t="s">
        <v>105</v>
      </c>
      <c r="AU392" s="12" t="s">
        <v>78</v>
      </c>
      <c r="AY392" s="12" t="s">
        <v>102</v>
      </c>
      <c r="BE392" s="204">
        <f>IF(N392="základní",J392,0)</f>
        <v>0</v>
      </c>
      <c r="BF392" s="204">
        <f>IF(N392="snížená",J392,0)</f>
        <v>0</v>
      </c>
      <c r="BG392" s="204">
        <f>IF(N392="zákl. přenesená",J392,0)</f>
        <v>0</v>
      </c>
      <c r="BH392" s="204">
        <f>IF(N392="sníž. přenesená",J392,0)</f>
        <v>0</v>
      </c>
      <c r="BI392" s="204">
        <f>IF(N392="nulová",J392,0)</f>
        <v>0</v>
      </c>
      <c r="BJ392" s="12" t="s">
        <v>76</v>
      </c>
      <c r="BK392" s="204">
        <f>ROUND(I392*H392,2)</f>
        <v>0</v>
      </c>
      <c r="BL392" s="12" t="s">
        <v>110</v>
      </c>
      <c r="BM392" s="12" t="s">
        <v>734</v>
      </c>
    </row>
    <row r="393" s="1" customFormat="1">
      <c r="B393" s="33"/>
      <c r="C393" s="34"/>
      <c r="D393" s="205" t="s">
        <v>112</v>
      </c>
      <c r="E393" s="34"/>
      <c r="F393" s="206" t="s">
        <v>735</v>
      </c>
      <c r="G393" s="34"/>
      <c r="H393" s="34"/>
      <c r="I393" s="120"/>
      <c r="J393" s="34"/>
      <c r="K393" s="34"/>
      <c r="L393" s="38"/>
      <c r="M393" s="207"/>
      <c r="N393" s="74"/>
      <c r="O393" s="74"/>
      <c r="P393" s="74"/>
      <c r="Q393" s="74"/>
      <c r="R393" s="74"/>
      <c r="S393" s="74"/>
      <c r="T393" s="75"/>
      <c r="AT393" s="12" t="s">
        <v>112</v>
      </c>
      <c r="AU393" s="12" t="s">
        <v>78</v>
      </c>
    </row>
    <row r="394" s="1" customFormat="1">
      <c r="B394" s="33"/>
      <c r="C394" s="34"/>
      <c r="D394" s="205" t="s">
        <v>119</v>
      </c>
      <c r="E394" s="34"/>
      <c r="F394" s="208" t="s">
        <v>730</v>
      </c>
      <c r="G394" s="34"/>
      <c r="H394" s="34"/>
      <c r="I394" s="120"/>
      <c r="J394" s="34"/>
      <c r="K394" s="34"/>
      <c r="L394" s="38"/>
      <c r="M394" s="207"/>
      <c r="N394" s="74"/>
      <c r="O394" s="74"/>
      <c r="P394" s="74"/>
      <c r="Q394" s="74"/>
      <c r="R394" s="74"/>
      <c r="S394" s="74"/>
      <c r="T394" s="75"/>
      <c r="AT394" s="12" t="s">
        <v>119</v>
      </c>
      <c r="AU394" s="12" t="s">
        <v>78</v>
      </c>
    </row>
    <row r="395" s="1" customFormat="1" ht="22.5" customHeight="1">
      <c r="B395" s="33"/>
      <c r="C395" s="193" t="s">
        <v>736</v>
      </c>
      <c r="D395" s="193" t="s">
        <v>105</v>
      </c>
      <c r="E395" s="194" t="s">
        <v>737</v>
      </c>
      <c r="F395" s="195" t="s">
        <v>738</v>
      </c>
      <c r="G395" s="196" t="s">
        <v>116</v>
      </c>
      <c r="H395" s="197">
        <v>1</v>
      </c>
      <c r="I395" s="198"/>
      <c r="J395" s="199">
        <f>ROUND(I395*H395,2)</f>
        <v>0</v>
      </c>
      <c r="K395" s="195" t="s">
        <v>109</v>
      </c>
      <c r="L395" s="38"/>
      <c r="M395" s="200" t="s">
        <v>1</v>
      </c>
      <c r="N395" s="201" t="s">
        <v>42</v>
      </c>
      <c r="O395" s="74"/>
      <c r="P395" s="202">
        <f>O395*H395</f>
        <v>0</v>
      </c>
      <c r="Q395" s="202">
        <v>0</v>
      </c>
      <c r="R395" s="202">
        <f>Q395*H395</f>
        <v>0</v>
      </c>
      <c r="S395" s="202">
        <v>0</v>
      </c>
      <c r="T395" s="203">
        <f>S395*H395</f>
        <v>0</v>
      </c>
      <c r="AR395" s="12" t="s">
        <v>110</v>
      </c>
      <c r="AT395" s="12" t="s">
        <v>105</v>
      </c>
      <c r="AU395" s="12" t="s">
        <v>78</v>
      </c>
      <c r="AY395" s="12" t="s">
        <v>102</v>
      </c>
      <c r="BE395" s="204">
        <f>IF(N395="základní",J395,0)</f>
        <v>0</v>
      </c>
      <c r="BF395" s="204">
        <f>IF(N395="snížená",J395,0)</f>
        <v>0</v>
      </c>
      <c r="BG395" s="204">
        <f>IF(N395="zákl. přenesená",J395,0)</f>
        <v>0</v>
      </c>
      <c r="BH395" s="204">
        <f>IF(N395="sníž. přenesená",J395,0)</f>
        <v>0</v>
      </c>
      <c r="BI395" s="204">
        <f>IF(N395="nulová",J395,0)</f>
        <v>0</v>
      </c>
      <c r="BJ395" s="12" t="s">
        <v>76</v>
      </c>
      <c r="BK395" s="204">
        <f>ROUND(I395*H395,2)</f>
        <v>0</v>
      </c>
      <c r="BL395" s="12" t="s">
        <v>110</v>
      </c>
      <c r="BM395" s="12" t="s">
        <v>739</v>
      </c>
    </row>
    <row r="396" s="1" customFormat="1">
      <c r="B396" s="33"/>
      <c r="C396" s="34"/>
      <c r="D396" s="205" t="s">
        <v>112</v>
      </c>
      <c r="E396" s="34"/>
      <c r="F396" s="206" t="s">
        <v>740</v>
      </c>
      <c r="G396" s="34"/>
      <c r="H396" s="34"/>
      <c r="I396" s="120"/>
      <c r="J396" s="34"/>
      <c r="K396" s="34"/>
      <c r="L396" s="38"/>
      <c r="M396" s="207"/>
      <c r="N396" s="74"/>
      <c r="O396" s="74"/>
      <c r="P396" s="74"/>
      <c r="Q396" s="74"/>
      <c r="R396" s="74"/>
      <c r="S396" s="74"/>
      <c r="T396" s="75"/>
      <c r="AT396" s="12" t="s">
        <v>112</v>
      </c>
      <c r="AU396" s="12" t="s">
        <v>78</v>
      </c>
    </row>
    <row r="397" s="1" customFormat="1">
      <c r="B397" s="33"/>
      <c r="C397" s="34"/>
      <c r="D397" s="205" t="s">
        <v>119</v>
      </c>
      <c r="E397" s="34"/>
      <c r="F397" s="208" t="s">
        <v>741</v>
      </c>
      <c r="G397" s="34"/>
      <c r="H397" s="34"/>
      <c r="I397" s="120"/>
      <c r="J397" s="34"/>
      <c r="K397" s="34"/>
      <c r="L397" s="38"/>
      <c r="M397" s="207"/>
      <c r="N397" s="74"/>
      <c r="O397" s="74"/>
      <c r="P397" s="74"/>
      <c r="Q397" s="74"/>
      <c r="R397" s="74"/>
      <c r="S397" s="74"/>
      <c r="T397" s="75"/>
      <c r="AT397" s="12" t="s">
        <v>119</v>
      </c>
      <c r="AU397" s="12" t="s">
        <v>78</v>
      </c>
    </row>
    <row r="398" s="1" customFormat="1" ht="22.5" customHeight="1">
      <c r="B398" s="33"/>
      <c r="C398" s="193" t="s">
        <v>742</v>
      </c>
      <c r="D398" s="193" t="s">
        <v>105</v>
      </c>
      <c r="E398" s="194" t="s">
        <v>743</v>
      </c>
      <c r="F398" s="195" t="s">
        <v>744</v>
      </c>
      <c r="G398" s="196" t="s">
        <v>116</v>
      </c>
      <c r="H398" s="197">
        <v>1</v>
      </c>
      <c r="I398" s="198"/>
      <c r="J398" s="199">
        <f>ROUND(I398*H398,2)</f>
        <v>0</v>
      </c>
      <c r="K398" s="195" t="s">
        <v>109</v>
      </c>
      <c r="L398" s="38"/>
      <c r="M398" s="200" t="s">
        <v>1</v>
      </c>
      <c r="N398" s="201" t="s">
        <v>42</v>
      </c>
      <c r="O398" s="74"/>
      <c r="P398" s="202">
        <f>O398*H398</f>
        <v>0</v>
      </c>
      <c r="Q398" s="202">
        <v>0</v>
      </c>
      <c r="R398" s="202">
        <f>Q398*H398</f>
        <v>0</v>
      </c>
      <c r="S398" s="202">
        <v>0</v>
      </c>
      <c r="T398" s="203">
        <f>S398*H398</f>
        <v>0</v>
      </c>
      <c r="AR398" s="12" t="s">
        <v>110</v>
      </c>
      <c r="AT398" s="12" t="s">
        <v>105</v>
      </c>
      <c r="AU398" s="12" t="s">
        <v>78</v>
      </c>
      <c r="AY398" s="12" t="s">
        <v>102</v>
      </c>
      <c r="BE398" s="204">
        <f>IF(N398="základní",J398,0)</f>
        <v>0</v>
      </c>
      <c r="BF398" s="204">
        <f>IF(N398="snížená",J398,0)</f>
        <v>0</v>
      </c>
      <c r="BG398" s="204">
        <f>IF(N398="zákl. přenesená",J398,0)</f>
        <v>0</v>
      </c>
      <c r="BH398" s="204">
        <f>IF(N398="sníž. přenesená",J398,0)</f>
        <v>0</v>
      </c>
      <c r="BI398" s="204">
        <f>IF(N398="nulová",J398,0)</f>
        <v>0</v>
      </c>
      <c r="BJ398" s="12" t="s">
        <v>76</v>
      </c>
      <c r="BK398" s="204">
        <f>ROUND(I398*H398,2)</f>
        <v>0</v>
      </c>
      <c r="BL398" s="12" t="s">
        <v>110</v>
      </c>
      <c r="BM398" s="12" t="s">
        <v>745</v>
      </c>
    </row>
    <row r="399" s="1" customFormat="1">
      <c r="B399" s="33"/>
      <c r="C399" s="34"/>
      <c r="D399" s="205" t="s">
        <v>112</v>
      </c>
      <c r="E399" s="34"/>
      <c r="F399" s="206" t="s">
        <v>746</v>
      </c>
      <c r="G399" s="34"/>
      <c r="H399" s="34"/>
      <c r="I399" s="120"/>
      <c r="J399" s="34"/>
      <c r="K399" s="34"/>
      <c r="L399" s="38"/>
      <c r="M399" s="207"/>
      <c r="N399" s="74"/>
      <c r="O399" s="74"/>
      <c r="P399" s="74"/>
      <c r="Q399" s="74"/>
      <c r="R399" s="74"/>
      <c r="S399" s="74"/>
      <c r="T399" s="75"/>
      <c r="AT399" s="12" t="s">
        <v>112</v>
      </c>
      <c r="AU399" s="12" t="s">
        <v>78</v>
      </c>
    </row>
    <row r="400" s="1" customFormat="1">
      <c r="B400" s="33"/>
      <c r="C400" s="34"/>
      <c r="D400" s="205" t="s">
        <v>119</v>
      </c>
      <c r="E400" s="34"/>
      <c r="F400" s="208" t="s">
        <v>741</v>
      </c>
      <c r="G400" s="34"/>
      <c r="H400" s="34"/>
      <c r="I400" s="120"/>
      <c r="J400" s="34"/>
      <c r="K400" s="34"/>
      <c r="L400" s="38"/>
      <c r="M400" s="207"/>
      <c r="N400" s="74"/>
      <c r="O400" s="74"/>
      <c r="P400" s="74"/>
      <c r="Q400" s="74"/>
      <c r="R400" s="74"/>
      <c r="S400" s="74"/>
      <c r="T400" s="75"/>
      <c r="AT400" s="12" t="s">
        <v>119</v>
      </c>
      <c r="AU400" s="12" t="s">
        <v>78</v>
      </c>
    </row>
    <row r="401" s="1" customFormat="1" ht="22.5" customHeight="1">
      <c r="B401" s="33"/>
      <c r="C401" s="193" t="s">
        <v>747</v>
      </c>
      <c r="D401" s="193" t="s">
        <v>105</v>
      </c>
      <c r="E401" s="194" t="s">
        <v>748</v>
      </c>
      <c r="F401" s="195" t="s">
        <v>749</v>
      </c>
      <c r="G401" s="196" t="s">
        <v>116</v>
      </c>
      <c r="H401" s="197">
        <v>1</v>
      </c>
      <c r="I401" s="198"/>
      <c r="J401" s="199">
        <f>ROUND(I401*H401,2)</f>
        <v>0</v>
      </c>
      <c r="K401" s="195" t="s">
        <v>109</v>
      </c>
      <c r="L401" s="38"/>
      <c r="M401" s="200" t="s">
        <v>1</v>
      </c>
      <c r="N401" s="201" t="s">
        <v>42</v>
      </c>
      <c r="O401" s="74"/>
      <c r="P401" s="202">
        <f>O401*H401</f>
        <v>0</v>
      </c>
      <c r="Q401" s="202">
        <v>0</v>
      </c>
      <c r="R401" s="202">
        <f>Q401*H401</f>
        <v>0</v>
      </c>
      <c r="S401" s="202">
        <v>0</v>
      </c>
      <c r="T401" s="203">
        <f>S401*H401</f>
        <v>0</v>
      </c>
      <c r="AR401" s="12" t="s">
        <v>110</v>
      </c>
      <c r="AT401" s="12" t="s">
        <v>105</v>
      </c>
      <c r="AU401" s="12" t="s">
        <v>78</v>
      </c>
      <c r="AY401" s="12" t="s">
        <v>102</v>
      </c>
      <c r="BE401" s="204">
        <f>IF(N401="základní",J401,0)</f>
        <v>0</v>
      </c>
      <c r="BF401" s="204">
        <f>IF(N401="snížená",J401,0)</f>
        <v>0</v>
      </c>
      <c r="BG401" s="204">
        <f>IF(N401="zákl. přenesená",J401,0)</f>
        <v>0</v>
      </c>
      <c r="BH401" s="204">
        <f>IF(N401="sníž. přenesená",J401,0)</f>
        <v>0</v>
      </c>
      <c r="BI401" s="204">
        <f>IF(N401="nulová",J401,0)</f>
        <v>0</v>
      </c>
      <c r="BJ401" s="12" t="s">
        <v>76</v>
      </c>
      <c r="BK401" s="204">
        <f>ROUND(I401*H401,2)</f>
        <v>0</v>
      </c>
      <c r="BL401" s="12" t="s">
        <v>110</v>
      </c>
      <c r="BM401" s="12" t="s">
        <v>750</v>
      </c>
    </row>
    <row r="402" s="1" customFormat="1">
      <c r="B402" s="33"/>
      <c r="C402" s="34"/>
      <c r="D402" s="205" t="s">
        <v>112</v>
      </c>
      <c r="E402" s="34"/>
      <c r="F402" s="206" t="s">
        <v>751</v>
      </c>
      <c r="G402" s="34"/>
      <c r="H402" s="34"/>
      <c r="I402" s="120"/>
      <c r="J402" s="34"/>
      <c r="K402" s="34"/>
      <c r="L402" s="38"/>
      <c r="M402" s="207"/>
      <c r="N402" s="74"/>
      <c r="O402" s="74"/>
      <c r="P402" s="74"/>
      <c r="Q402" s="74"/>
      <c r="R402" s="74"/>
      <c r="S402" s="74"/>
      <c r="T402" s="75"/>
      <c r="AT402" s="12" t="s">
        <v>112</v>
      </c>
      <c r="AU402" s="12" t="s">
        <v>78</v>
      </c>
    </row>
    <row r="403" s="1" customFormat="1">
      <c r="B403" s="33"/>
      <c r="C403" s="34"/>
      <c r="D403" s="205" t="s">
        <v>119</v>
      </c>
      <c r="E403" s="34"/>
      <c r="F403" s="208" t="s">
        <v>752</v>
      </c>
      <c r="G403" s="34"/>
      <c r="H403" s="34"/>
      <c r="I403" s="120"/>
      <c r="J403" s="34"/>
      <c r="K403" s="34"/>
      <c r="L403" s="38"/>
      <c r="M403" s="207"/>
      <c r="N403" s="74"/>
      <c r="O403" s="74"/>
      <c r="P403" s="74"/>
      <c r="Q403" s="74"/>
      <c r="R403" s="74"/>
      <c r="S403" s="74"/>
      <c r="T403" s="75"/>
      <c r="AT403" s="12" t="s">
        <v>119</v>
      </c>
      <c r="AU403" s="12" t="s">
        <v>78</v>
      </c>
    </row>
    <row r="404" s="1" customFormat="1" ht="22.5" customHeight="1">
      <c r="B404" s="33"/>
      <c r="C404" s="193" t="s">
        <v>753</v>
      </c>
      <c r="D404" s="193" t="s">
        <v>105</v>
      </c>
      <c r="E404" s="194" t="s">
        <v>754</v>
      </c>
      <c r="F404" s="195" t="s">
        <v>755</v>
      </c>
      <c r="G404" s="196" t="s">
        <v>116</v>
      </c>
      <c r="H404" s="197">
        <v>1</v>
      </c>
      <c r="I404" s="198"/>
      <c r="J404" s="199">
        <f>ROUND(I404*H404,2)</f>
        <v>0</v>
      </c>
      <c r="K404" s="195" t="s">
        <v>109</v>
      </c>
      <c r="L404" s="38"/>
      <c r="M404" s="200" t="s">
        <v>1</v>
      </c>
      <c r="N404" s="201" t="s">
        <v>42</v>
      </c>
      <c r="O404" s="74"/>
      <c r="P404" s="202">
        <f>O404*H404</f>
        <v>0</v>
      </c>
      <c r="Q404" s="202">
        <v>0</v>
      </c>
      <c r="R404" s="202">
        <f>Q404*H404</f>
        <v>0</v>
      </c>
      <c r="S404" s="202">
        <v>0</v>
      </c>
      <c r="T404" s="203">
        <f>S404*H404</f>
        <v>0</v>
      </c>
      <c r="AR404" s="12" t="s">
        <v>110</v>
      </c>
      <c r="AT404" s="12" t="s">
        <v>105</v>
      </c>
      <c r="AU404" s="12" t="s">
        <v>78</v>
      </c>
      <c r="AY404" s="12" t="s">
        <v>102</v>
      </c>
      <c r="BE404" s="204">
        <f>IF(N404="základní",J404,0)</f>
        <v>0</v>
      </c>
      <c r="BF404" s="204">
        <f>IF(N404="snížená",J404,0)</f>
        <v>0</v>
      </c>
      <c r="BG404" s="204">
        <f>IF(N404="zákl. přenesená",J404,0)</f>
        <v>0</v>
      </c>
      <c r="BH404" s="204">
        <f>IF(N404="sníž. přenesená",J404,0)</f>
        <v>0</v>
      </c>
      <c r="BI404" s="204">
        <f>IF(N404="nulová",J404,0)</f>
        <v>0</v>
      </c>
      <c r="BJ404" s="12" t="s">
        <v>76</v>
      </c>
      <c r="BK404" s="204">
        <f>ROUND(I404*H404,2)</f>
        <v>0</v>
      </c>
      <c r="BL404" s="12" t="s">
        <v>110</v>
      </c>
      <c r="BM404" s="12" t="s">
        <v>756</v>
      </c>
    </row>
    <row r="405" s="1" customFormat="1">
      <c r="B405" s="33"/>
      <c r="C405" s="34"/>
      <c r="D405" s="205" t="s">
        <v>112</v>
      </c>
      <c r="E405" s="34"/>
      <c r="F405" s="206" t="s">
        <v>757</v>
      </c>
      <c r="G405" s="34"/>
      <c r="H405" s="34"/>
      <c r="I405" s="120"/>
      <c r="J405" s="34"/>
      <c r="K405" s="34"/>
      <c r="L405" s="38"/>
      <c r="M405" s="207"/>
      <c r="N405" s="74"/>
      <c r="O405" s="74"/>
      <c r="P405" s="74"/>
      <c r="Q405" s="74"/>
      <c r="R405" s="74"/>
      <c r="S405" s="74"/>
      <c r="T405" s="75"/>
      <c r="AT405" s="12" t="s">
        <v>112</v>
      </c>
      <c r="AU405" s="12" t="s">
        <v>78</v>
      </c>
    </row>
    <row r="406" s="1" customFormat="1">
      <c r="B406" s="33"/>
      <c r="C406" s="34"/>
      <c r="D406" s="205" t="s">
        <v>119</v>
      </c>
      <c r="E406" s="34"/>
      <c r="F406" s="208" t="s">
        <v>752</v>
      </c>
      <c r="G406" s="34"/>
      <c r="H406" s="34"/>
      <c r="I406" s="120"/>
      <c r="J406" s="34"/>
      <c r="K406" s="34"/>
      <c r="L406" s="38"/>
      <c r="M406" s="207"/>
      <c r="N406" s="74"/>
      <c r="O406" s="74"/>
      <c r="P406" s="74"/>
      <c r="Q406" s="74"/>
      <c r="R406" s="74"/>
      <c r="S406" s="74"/>
      <c r="T406" s="75"/>
      <c r="AT406" s="12" t="s">
        <v>119</v>
      </c>
      <c r="AU406" s="12" t="s">
        <v>78</v>
      </c>
    </row>
    <row r="407" s="1" customFormat="1" ht="22.5" customHeight="1">
      <c r="B407" s="33"/>
      <c r="C407" s="193" t="s">
        <v>758</v>
      </c>
      <c r="D407" s="193" t="s">
        <v>105</v>
      </c>
      <c r="E407" s="194" t="s">
        <v>759</v>
      </c>
      <c r="F407" s="195" t="s">
        <v>760</v>
      </c>
      <c r="G407" s="196" t="s">
        <v>108</v>
      </c>
      <c r="H407" s="197">
        <v>1</v>
      </c>
      <c r="I407" s="198"/>
      <c r="J407" s="199">
        <f>ROUND(I407*H407,2)</f>
        <v>0</v>
      </c>
      <c r="K407" s="195" t="s">
        <v>109</v>
      </c>
      <c r="L407" s="38"/>
      <c r="M407" s="200" t="s">
        <v>1</v>
      </c>
      <c r="N407" s="201" t="s">
        <v>42</v>
      </c>
      <c r="O407" s="74"/>
      <c r="P407" s="202">
        <f>O407*H407</f>
        <v>0</v>
      </c>
      <c r="Q407" s="202">
        <v>0</v>
      </c>
      <c r="R407" s="202">
        <f>Q407*H407</f>
        <v>0</v>
      </c>
      <c r="S407" s="202">
        <v>0</v>
      </c>
      <c r="T407" s="203">
        <f>S407*H407</f>
        <v>0</v>
      </c>
      <c r="AR407" s="12" t="s">
        <v>110</v>
      </c>
      <c r="AT407" s="12" t="s">
        <v>105</v>
      </c>
      <c r="AU407" s="12" t="s">
        <v>78</v>
      </c>
      <c r="AY407" s="12" t="s">
        <v>102</v>
      </c>
      <c r="BE407" s="204">
        <f>IF(N407="základní",J407,0)</f>
        <v>0</v>
      </c>
      <c r="BF407" s="204">
        <f>IF(N407="snížená",J407,0)</f>
        <v>0</v>
      </c>
      <c r="BG407" s="204">
        <f>IF(N407="zákl. přenesená",J407,0)</f>
        <v>0</v>
      </c>
      <c r="BH407" s="204">
        <f>IF(N407="sníž. přenesená",J407,0)</f>
        <v>0</v>
      </c>
      <c r="BI407" s="204">
        <f>IF(N407="nulová",J407,0)</f>
        <v>0</v>
      </c>
      <c r="BJ407" s="12" t="s">
        <v>76</v>
      </c>
      <c r="BK407" s="204">
        <f>ROUND(I407*H407,2)</f>
        <v>0</v>
      </c>
      <c r="BL407" s="12" t="s">
        <v>110</v>
      </c>
      <c r="BM407" s="12" t="s">
        <v>761</v>
      </c>
    </row>
    <row r="408" s="1" customFormat="1">
      <c r="B408" s="33"/>
      <c r="C408" s="34"/>
      <c r="D408" s="205" t="s">
        <v>112</v>
      </c>
      <c r="E408" s="34"/>
      <c r="F408" s="206" t="s">
        <v>762</v>
      </c>
      <c r="G408" s="34"/>
      <c r="H408" s="34"/>
      <c r="I408" s="120"/>
      <c r="J408" s="34"/>
      <c r="K408" s="34"/>
      <c r="L408" s="38"/>
      <c r="M408" s="207"/>
      <c r="N408" s="74"/>
      <c r="O408" s="74"/>
      <c r="P408" s="74"/>
      <c r="Q408" s="74"/>
      <c r="R408" s="74"/>
      <c r="S408" s="74"/>
      <c r="T408" s="75"/>
      <c r="AT408" s="12" t="s">
        <v>112</v>
      </c>
      <c r="AU408" s="12" t="s">
        <v>78</v>
      </c>
    </row>
    <row r="409" s="1" customFormat="1">
      <c r="B409" s="33"/>
      <c r="C409" s="34"/>
      <c r="D409" s="205" t="s">
        <v>119</v>
      </c>
      <c r="E409" s="34"/>
      <c r="F409" s="208" t="s">
        <v>763</v>
      </c>
      <c r="G409" s="34"/>
      <c r="H409" s="34"/>
      <c r="I409" s="120"/>
      <c r="J409" s="34"/>
      <c r="K409" s="34"/>
      <c r="L409" s="38"/>
      <c r="M409" s="207"/>
      <c r="N409" s="74"/>
      <c r="O409" s="74"/>
      <c r="P409" s="74"/>
      <c r="Q409" s="74"/>
      <c r="R409" s="74"/>
      <c r="S409" s="74"/>
      <c r="T409" s="75"/>
      <c r="AT409" s="12" t="s">
        <v>119</v>
      </c>
      <c r="AU409" s="12" t="s">
        <v>78</v>
      </c>
    </row>
    <row r="410" s="1" customFormat="1" ht="22.5" customHeight="1">
      <c r="B410" s="33"/>
      <c r="C410" s="193" t="s">
        <v>764</v>
      </c>
      <c r="D410" s="193" t="s">
        <v>105</v>
      </c>
      <c r="E410" s="194" t="s">
        <v>765</v>
      </c>
      <c r="F410" s="195" t="s">
        <v>766</v>
      </c>
      <c r="G410" s="196" t="s">
        <v>108</v>
      </c>
      <c r="H410" s="197">
        <v>1</v>
      </c>
      <c r="I410" s="198"/>
      <c r="J410" s="199">
        <f>ROUND(I410*H410,2)</f>
        <v>0</v>
      </c>
      <c r="K410" s="195" t="s">
        <v>109</v>
      </c>
      <c r="L410" s="38"/>
      <c r="M410" s="200" t="s">
        <v>1</v>
      </c>
      <c r="N410" s="201" t="s">
        <v>42</v>
      </c>
      <c r="O410" s="74"/>
      <c r="P410" s="202">
        <f>O410*H410</f>
        <v>0</v>
      </c>
      <c r="Q410" s="202">
        <v>0</v>
      </c>
      <c r="R410" s="202">
        <f>Q410*H410</f>
        <v>0</v>
      </c>
      <c r="S410" s="202">
        <v>0</v>
      </c>
      <c r="T410" s="203">
        <f>S410*H410</f>
        <v>0</v>
      </c>
      <c r="AR410" s="12" t="s">
        <v>110</v>
      </c>
      <c r="AT410" s="12" t="s">
        <v>105</v>
      </c>
      <c r="AU410" s="12" t="s">
        <v>78</v>
      </c>
      <c r="AY410" s="12" t="s">
        <v>102</v>
      </c>
      <c r="BE410" s="204">
        <f>IF(N410="základní",J410,0)</f>
        <v>0</v>
      </c>
      <c r="BF410" s="204">
        <f>IF(N410="snížená",J410,0)</f>
        <v>0</v>
      </c>
      <c r="BG410" s="204">
        <f>IF(N410="zákl. přenesená",J410,0)</f>
        <v>0</v>
      </c>
      <c r="BH410" s="204">
        <f>IF(N410="sníž. přenesená",J410,0)</f>
        <v>0</v>
      </c>
      <c r="BI410" s="204">
        <f>IF(N410="nulová",J410,0)</f>
        <v>0</v>
      </c>
      <c r="BJ410" s="12" t="s">
        <v>76</v>
      </c>
      <c r="BK410" s="204">
        <f>ROUND(I410*H410,2)</f>
        <v>0</v>
      </c>
      <c r="BL410" s="12" t="s">
        <v>110</v>
      </c>
      <c r="BM410" s="12" t="s">
        <v>767</v>
      </c>
    </row>
    <row r="411" s="1" customFormat="1">
      <c r="B411" s="33"/>
      <c r="C411" s="34"/>
      <c r="D411" s="205" t="s">
        <v>112</v>
      </c>
      <c r="E411" s="34"/>
      <c r="F411" s="206" t="s">
        <v>768</v>
      </c>
      <c r="G411" s="34"/>
      <c r="H411" s="34"/>
      <c r="I411" s="120"/>
      <c r="J411" s="34"/>
      <c r="K411" s="34"/>
      <c r="L411" s="38"/>
      <c r="M411" s="207"/>
      <c r="N411" s="74"/>
      <c r="O411" s="74"/>
      <c r="P411" s="74"/>
      <c r="Q411" s="74"/>
      <c r="R411" s="74"/>
      <c r="S411" s="74"/>
      <c r="T411" s="75"/>
      <c r="AT411" s="12" t="s">
        <v>112</v>
      </c>
      <c r="AU411" s="12" t="s">
        <v>78</v>
      </c>
    </row>
    <row r="412" s="1" customFormat="1">
      <c r="B412" s="33"/>
      <c r="C412" s="34"/>
      <c r="D412" s="205" t="s">
        <v>119</v>
      </c>
      <c r="E412" s="34"/>
      <c r="F412" s="208" t="s">
        <v>763</v>
      </c>
      <c r="G412" s="34"/>
      <c r="H412" s="34"/>
      <c r="I412" s="120"/>
      <c r="J412" s="34"/>
      <c r="K412" s="34"/>
      <c r="L412" s="38"/>
      <c r="M412" s="207"/>
      <c r="N412" s="74"/>
      <c r="O412" s="74"/>
      <c r="P412" s="74"/>
      <c r="Q412" s="74"/>
      <c r="R412" s="74"/>
      <c r="S412" s="74"/>
      <c r="T412" s="75"/>
      <c r="AT412" s="12" t="s">
        <v>119</v>
      </c>
      <c r="AU412" s="12" t="s">
        <v>78</v>
      </c>
    </row>
    <row r="413" s="1" customFormat="1" ht="22.5" customHeight="1">
      <c r="B413" s="33"/>
      <c r="C413" s="193" t="s">
        <v>769</v>
      </c>
      <c r="D413" s="193" t="s">
        <v>105</v>
      </c>
      <c r="E413" s="194" t="s">
        <v>770</v>
      </c>
      <c r="F413" s="195" t="s">
        <v>771</v>
      </c>
      <c r="G413" s="196" t="s">
        <v>108</v>
      </c>
      <c r="H413" s="197">
        <v>1</v>
      </c>
      <c r="I413" s="198"/>
      <c r="J413" s="199">
        <f>ROUND(I413*H413,2)</f>
        <v>0</v>
      </c>
      <c r="K413" s="195" t="s">
        <v>109</v>
      </c>
      <c r="L413" s="38"/>
      <c r="M413" s="200" t="s">
        <v>1</v>
      </c>
      <c r="N413" s="201" t="s">
        <v>42</v>
      </c>
      <c r="O413" s="74"/>
      <c r="P413" s="202">
        <f>O413*H413</f>
        <v>0</v>
      </c>
      <c r="Q413" s="202">
        <v>0</v>
      </c>
      <c r="R413" s="202">
        <f>Q413*H413</f>
        <v>0</v>
      </c>
      <c r="S413" s="202">
        <v>0</v>
      </c>
      <c r="T413" s="203">
        <f>S413*H413</f>
        <v>0</v>
      </c>
      <c r="AR413" s="12" t="s">
        <v>110</v>
      </c>
      <c r="AT413" s="12" t="s">
        <v>105</v>
      </c>
      <c r="AU413" s="12" t="s">
        <v>78</v>
      </c>
      <c r="AY413" s="12" t="s">
        <v>102</v>
      </c>
      <c r="BE413" s="204">
        <f>IF(N413="základní",J413,0)</f>
        <v>0</v>
      </c>
      <c r="BF413" s="204">
        <f>IF(N413="snížená",J413,0)</f>
        <v>0</v>
      </c>
      <c r="BG413" s="204">
        <f>IF(N413="zákl. přenesená",J413,0)</f>
        <v>0</v>
      </c>
      <c r="BH413" s="204">
        <f>IF(N413="sníž. přenesená",J413,0)</f>
        <v>0</v>
      </c>
      <c r="BI413" s="204">
        <f>IF(N413="nulová",J413,0)</f>
        <v>0</v>
      </c>
      <c r="BJ413" s="12" t="s">
        <v>76</v>
      </c>
      <c r="BK413" s="204">
        <f>ROUND(I413*H413,2)</f>
        <v>0</v>
      </c>
      <c r="BL413" s="12" t="s">
        <v>110</v>
      </c>
      <c r="BM413" s="12" t="s">
        <v>772</v>
      </c>
    </row>
    <row r="414" s="1" customFormat="1">
      <c r="B414" s="33"/>
      <c r="C414" s="34"/>
      <c r="D414" s="205" t="s">
        <v>112</v>
      </c>
      <c r="E414" s="34"/>
      <c r="F414" s="206" t="s">
        <v>773</v>
      </c>
      <c r="G414" s="34"/>
      <c r="H414" s="34"/>
      <c r="I414" s="120"/>
      <c r="J414" s="34"/>
      <c r="K414" s="34"/>
      <c r="L414" s="38"/>
      <c r="M414" s="207"/>
      <c r="N414" s="74"/>
      <c r="O414" s="74"/>
      <c r="P414" s="74"/>
      <c r="Q414" s="74"/>
      <c r="R414" s="74"/>
      <c r="S414" s="74"/>
      <c r="T414" s="75"/>
      <c r="AT414" s="12" t="s">
        <v>112</v>
      </c>
      <c r="AU414" s="12" t="s">
        <v>78</v>
      </c>
    </row>
    <row r="415" s="1" customFormat="1">
      <c r="B415" s="33"/>
      <c r="C415" s="34"/>
      <c r="D415" s="205" t="s">
        <v>119</v>
      </c>
      <c r="E415" s="34"/>
      <c r="F415" s="208" t="s">
        <v>763</v>
      </c>
      <c r="G415" s="34"/>
      <c r="H415" s="34"/>
      <c r="I415" s="120"/>
      <c r="J415" s="34"/>
      <c r="K415" s="34"/>
      <c r="L415" s="38"/>
      <c r="M415" s="207"/>
      <c r="N415" s="74"/>
      <c r="O415" s="74"/>
      <c r="P415" s="74"/>
      <c r="Q415" s="74"/>
      <c r="R415" s="74"/>
      <c r="S415" s="74"/>
      <c r="T415" s="75"/>
      <c r="AT415" s="12" t="s">
        <v>119</v>
      </c>
      <c r="AU415" s="12" t="s">
        <v>78</v>
      </c>
    </row>
    <row r="416" s="1" customFormat="1" ht="22.5" customHeight="1">
      <c r="B416" s="33"/>
      <c r="C416" s="193" t="s">
        <v>774</v>
      </c>
      <c r="D416" s="193" t="s">
        <v>105</v>
      </c>
      <c r="E416" s="194" t="s">
        <v>775</v>
      </c>
      <c r="F416" s="195" t="s">
        <v>776</v>
      </c>
      <c r="G416" s="196" t="s">
        <v>108</v>
      </c>
      <c r="H416" s="197">
        <v>1</v>
      </c>
      <c r="I416" s="198"/>
      <c r="J416" s="199">
        <f>ROUND(I416*H416,2)</f>
        <v>0</v>
      </c>
      <c r="K416" s="195" t="s">
        <v>109</v>
      </c>
      <c r="L416" s="38"/>
      <c r="M416" s="200" t="s">
        <v>1</v>
      </c>
      <c r="N416" s="201" t="s">
        <v>42</v>
      </c>
      <c r="O416" s="74"/>
      <c r="P416" s="202">
        <f>O416*H416</f>
        <v>0</v>
      </c>
      <c r="Q416" s="202">
        <v>0</v>
      </c>
      <c r="R416" s="202">
        <f>Q416*H416</f>
        <v>0</v>
      </c>
      <c r="S416" s="202">
        <v>0</v>
      </c>
      <c r="T416" s="203">
        <f>S416*H416</f>
        <v>0</v>
      </c>
      <c r="AR416" s="12" t="s">
        <v>110</v>
      </c>
      <c r="AT416" s="12" t="s">
        <v>105</v>
      </c>
      <c r="AU416" s="12" t="s">
        <v>78</v>
      </c>
      <c r="AY416" s="12" t="s">
        <v>102</v>
      </c>
      <c r="BE416" s="204">
        <f>IF(N416="základní",J416,0)</f>
        <v>0</v>
      </c>
      <c r="BF416" s="204">
        <f>IF(N416="snížená",J416,0)</f>
        <v>0</v>
      </c>
      <c r="BG416" s="204">
        <f>IF(N416="zákl. přenesená",J416,0)</f>
        <v>0</v>
      </c>
      <c r="BH416" s="204">
        <f>IF(N416="sníž. přenesená",J416,0)</f>
        <v>0</v>
      </c>
      <c r="BI416" s="204">
        <f>IF(N416="nulová",J416,0)</f>
        <v>0</v>
      </c>
      <c r="BJ416" s="12" t="s">
        <v>76</v>
      </c>
      <c r="BK416" s="204">
        <f>ROUND(I416*H416,2)</f>
        <v>0</v>
      </c>
      <c r="BL416" s="12" t="s">
        <v>110</v>
      </c>
      <c r="BM416" s="12" t="s">
        <v>777</v>
      </c>
    </row>
    <row r="417" s="1" customFormat="1">
      <c r="B417" s="33"/>
      <c r="C417" s="34"/>
      <c r="D417" s="205" t="s">
        <v>112</v>
      </c>
      <c r="E417" s="34"/>
      <c r="F417" s="206" t="s">
        <v>778</v>
      </c>
      <c r="G417" s="34"/>
      <c r="H417" s="34"/>
      <c r="I417" s="120"/>
      <c r="J417" s="34"/>
      <c r="K417" s="34"/>
      <c r="L417" s="38"/>
      <c r="M417" s="207"/>
      <c r="N417" s="74"/>
      <c r="O417" s="74"/>
      <c r="P417" s="74"/>
      <c r="Q417" s="74"/>
      <c r="R417" s="74"/>
      <c r="S417" s="74"/>
      <c r="T417" s="75"/>
      <c r="AT417" s="12" t="s">
        <v>112</v>
      </c>
      <c r="AU417" s="12" t="s">
        <v>78</v>
      </c>
    </row>
    <row r="418" s="1" customFormat="1">
      <c r="B418" s="33"/>
      <c r="C418" s="34"/>
      <c r="D418" s="205" t="s">
        <v>119</v>
      </c>
      <c r="E418" s="34"/>
      <c r="F418" s="208" t="s">
        <v>763</v>
      </c>
      <c r="G418" s="34"/>
      <c r="H418" s="34"/>
      <c r="I418" s="120"/>
      <c r="J418" s="34"/>
      <c r="K418" s="34"/>
      <c r="L418" s="38"/>
      <c r="M418" s="207"/>
      <c r="N418" s="74"/>
      <c r="O418" s="74"/>
      <c r="P418" s="74"/>
      <c r="Q418" s="74"/>
      <c r="R418" s="74"/>
      <c r="S418" s="74"/>
      <c r="T418" s="75"/>
      <c r="AT418" s="12" t="s">
        <v>119</v>
      </c>
      <c r="AU418" s="12" t="s">
        <v>78</v>
      </c>
    </row>
    <row r="419" s="1" customFormat="1" ht="22.5" customHeight="1">
      <c r="B419" s="33"/>
      <c r="C419" s="193" t="s">
        <v>779</v>
      </c>
      <c r="D419" s="193" t="s">
        <v>105</v>
      </c>
      <c r="E419" s="194" t="s">
        <v>780</v>
      </c>
      <c r="F419" s="195" t="s">
        <v>781</v>
      </c>
      <c r="G419" s="196" t="s">
        <v>108</v>
      </c>
      <c r="H419" s="197">
        <v>1</v>
      </c>
      <c r="I419" s="198"/>
      <c r="J419" s="199">
        <f>ROUND(I419*H419,2)</f>
        <v>0</v>
      </c>
      <c r="K419" s="195" t="s">
        <v>109</v>
      </c>
      <c r="L419" s="38"/>
      <c r="M419" s="200" t="s">
        <v>1</v>
      </c>
      <c r="N419" s="201" t="s">
        <v>42</v>
      </c>
      <c r="O419" s="74"/>
      <c r="P419" s="202">
        <f>O419*H419</f>
        <v>0</v>
      </c>
      <c r="Q419" s="202">
        <v>0</v>
      </c>
      <c r="R419" s="202">
        <f>Q419*H419</f>
        <v>0</v>
      </c>
      <c r="S419" s="202">
        <v>0</v>
      </c>
      <c r="T419" s="203">
        <f>S419*H419</f>
        <v>0</v>
      </c>
      <c r="AR419" s="12" t="s">
        <v>110</v>
      </c>
      <c r="AT419" s="12" t="s">
        <v>105</v>
      </c>
      <c r="AU419" s="12" t="s">
        <v>78</v>
      </c>
      <c r="AY419" s="12" t="s">
        <v>102</v>
      </c>
      <c r="BE419" s="204">
        <f>IF(N419="základní",J419,0)</f>
        <v>0</v>
      </c>
      <c r="BF419" s="204">
        <f>IF(N419="snížená",J419,0)</f>
        <v>0</v>
      </c>
      <c r="BG419" s="204">
        <f>IF(N419="zákl. přenesená",J419,0)</f>
        <v>0</v>
      </c>
      <c r="BH419" s="204">
        <f>IF(N419="sníž. přenesená",J419,0)</f>
        <v>0</v>
      </c>
      <c r="BI419" s="204">
        <f>IF(N419="nulová",J419,0)</f>
        <v>0</v>
      </c>
      <c r="BJ419" s="12" t="s">
        <v>76</v>
      </c>
      <c r="BK419" s="204">
        <f>ROUND(I419*H419,2)</f>
        <v>0</v>
      </c>
      <c r="BL419" s="12" t="s">
        <v>110</v>
      </c>
      <c r="BM419" s="12" t="s">
        <v>782</v>
      </c>
    </row>
    <row r="420" s="1" customFormat="1">
      <c r="B420" s="33"/>
      <c r="C420" s="34"/>
      <c r="D420" s="205" t="s">
        <v>112</v>
      </c>
      <c r="E420" s="34"/>
      <c r="F420" s="206" t="s">
        <v>783</v>
      </c>
      <c r="G420" s="34"/>
      <c r="H420" s="34"/>
      <c r="I420" s="120"/>
      <c r="J420" s="34"/>
      <c r="K420" s="34"/>
      <c r="L420" s="38"/>
      <c r="M420" s="207"/>
      <c r="N420" s="74"/>
      <c r="O420" s="74"/>
      <c r="P420" s="74"/>
      <c r="Q420" s="74"/>
      <c r="R420" s="74"/>
      <c r="S420" s="74"/>
      <c r="T420" s="75"/>
      <c r="AT420" s="12" t="s">
        <v>112</v>
      </c>
      <c r="AU420" s="12" t="s">
        <v>78</v>
      </c>
    </row>
    <row r="421" s="1" customFormat="1">
      <c r="B421" s="33"/>
      <c r="C421" s="34"/>
      <c r="D421" s="205" t="s">
        <v>119</v>
      </c>
      <c r="E421" s="34"/>
      <c r="F421" s="208" t="s">
        <v>763</v>
      </c>
      <c r="G421" s="34"/>
      <c r="H421" s="34"/>
      <c r="I421" s="120"/>
      <c r="J421" s="34"/>
      <c r="K421" s="34"/>
      <c r="L421" s="38"/>
      <c r="M421" s="207"/>
      <c r="N421" s="74"/>
      <c r="O421" s="74"/>
      <c r="P421" s="74"/>
      <c r="Q421" s="74"/>
      <c r="R421" s="74"/>
      <c r="S421" s="74"/>
      <c r="T421" s="75"/>
      <c r="AT421" s="12" t="s">
        <v>119</v>
      </c>
      <c r="AU421" s="12" t="s">
        <v>78</v>
      </c>
    </row>
    <row r="422" s="1" customFormat="1" ht="22.5" customHeight="1">
      <c r="B422" s="33"/>
      <c r="C422" s="193" t="s">
        <v>784</v>
      </c>
      <c r="D422" s="193" t="s">
        <v>105</v>
      </c>
      <c r="E422" s="194" t="s">
        <v>785</v>
      </c>
      <c r="F422" s="195" t="s">
        <v>786</v>
      </c>
      <c r="G422" s="196" t="s">
        <v>108</v>
      </c>
      <c r="H422" s="197">
        <v>1</v>
      </c>
      <c r="I422" s="198"/>
      <c r="J422" s="199">
        <f>ROUND(I422*H422,2)</f>
        <v>0</v>
      </c>
      <c r="K422" s="195" t="s">
        <v>109</v>
      </c>
      <c r="L422" s="38"/>
      <c r="M422" s="200" t="s">
        <v>1</v>
      </c>
      <c r="N422" s="201" t="s">
        <v>42</v>
      </c>
      <c r="O422" s="74"/>
      <c r="P422" s="202">
        <f>O422*H422</f>
        <v>0</v>
      </c>
      <c r="Q422" s="202">
        <v>0</v>
      </c>
      <c r="R422" s="202">
        <f>Q422*H422</f>
        <v>0</v>
      </c>
      <c r="S422" s="202">
        <v>0</v>
      </c>
      <c r="T422" s="203">
        <f>S422*H422</f>
        <v>0</v>
      </c>
      <c r="AR422" s="12" t="s">
        <v>110</v>
      </c>
      <c r="AT422" s="12" t="s">
        <v>105</v>
      </c>
      <c r="AU422" s="12" t="s">
        <v>78</v>
      </c>
      <c r="AY422" s="12" t="s">
        <v>102</v>
      </c>
      <c r="BE422" s="204">
        <f>IF(N422="základní",J422,0)</f>
        <v>0</v>
      </c>
      <c r="BF422" s="204">
        <f>IF(N422="snížená",J422,0)</f>
        <v>0</v>
      </c>
      <c r="BG422" s="204">
        <f>IF(N422="zákl. přenesená",J422,0)</f>
        <v>0</v>
      </c>
      <c r="BH422" s="204">
        <f>IF(N422="sníž. přenesená",J422,0)</f>
        <v>0</v>
      </c>
      <c r="BI422" s="204">
        <f>IF(N422="nulová",J422,0)</f>
        <v>0</v>
      </c>
      <c r="BJ422" s="12" t="s">
        <v>76</v>
      </c>
      <c r="BK422" s="204">
        <f>ROUND(I422*H422,2)</f>
        <v>0</v>
      </c>
      <c r="BL422" s="12" t="s">
        <v>110</v>
      </c>
      <c r="BM422" s="12" t="s">
        <v>787</v>
      </c>
    </row>
    <row r="423" s="1" customFormat="1">
      <c r="B423" s="33"/>
      <c r="C423" s="34"/>
      <c r="D423" s="205" t="s">
        <v>112</v>
      </c>
      <c r="E423" s="34"/>
      <c r="F423" s="206" t="s">
        <v>788</v>
      </c>
      <c r="G423" s="34"/>
      <c r="H423" s="34"/>
      <c r="I423" s="120"/>
      <c r="J423" s="34"/>
      <c r="K423" s="34"/>
      <c r="L423" s="38"/>
      <c r="M423" s="207"/>
      <c r="N423" s="74"/>
      <c r="O423" s="74"/>
      <c r="P423" s="74"/>
      <c r="Q423" s="74"/>
      <c r="R423" s="74"/>
      <c r="S423" s="74"/>
      <c r="T423" s="75"/>
      <c r="AT423" s="12" t="s">
        <v>112</v>
      </c>
      <c r="AU423" s="12" t="s">
        <v>78</v>
      </c>
    </row>
    <row r="424" s="1" customFormat="1">
      <c r="B424" s="33"/>
      <c r="C424" s="34"/>
      <c r="D424" s="205" t="s">
        <v>119</v>
      </c>
      <c r="E424" s="34"/>
      <c r="F424" s="208" t="s">
        <v>763</v>
      </c>
      <c r="G424" s="34"/>
      <c r="H424" s="34"/>
      <c r="I424" s="120"/>
      <c r="J424" s="34"/>
      <c r="K424" s="34"/>
      <c r="L424" s="38"/>
      <c r="M424" s="207"/>
      <c r="N424" s="74"/>
      <c r="O424" s="74"/>
      <c r="P424" s="74"/>
      <c r="Q424" s="74"/>
      <c r="R424" s="74"/>
      <c r="S424" s="74"/>
      <c r="T424" s="75"/>
      <c r="AT424" s="12" t="s">
        <v>119</v>
      </c>
      <c r="AU424" s="12" t="s">
        <v>78</v>
      </c>
    </row>
    <row r="425" s="1" customFormat="1" ht="22.5" customHeight="1">
      <c r="B425" s="33"/>
      <c r="C425" s="193" t="s">
        <v>789</v>
      </c>
      <c r="D425" s="193" t="s">
        <v>105</v>
      </c>
      <c r="E425" s="194" t="s">
        <v>790</v>
      </c>
      <c r="F425" s="195" t="s">
        <v>791</v>
      </c>
      <c r="G425" s="196" t="s">
        <v>108</v>
      </c>
      <c r="H425" s="197">
        <v>1</v>
      </c>
      <c r="I425" s="198"/>
      <c r="J425" s="199">
        <f>ROUND(I425*H425,2)</f>
        <v>0</v>
      </c>
      <c r="K425" s="195" t="s">
        <v>109</v>
      </c>
      <c r="L425" s="38"/>
      <c r="M425" s="200" t="s">
        <v>1</v>
      </c>
      <c r="N425" s="201" t="s">
        <v>42</v>
      </c>
      <c r="O425" s="74"/>
      <c r="P425" s="202">
        <f>O425*H425</f>
        <v>0</v>
      </c>
      <c r="Q425" s="202">
        <v>0</v>
      </c>
      <c r="R425" s="202">
        <f>Q425*H425</f>
        <v>0</v>
      </c>
      <c r="S425" s="202">
        <v>0</v>
      </c>
      <c r="T425" s="203">
        <f>S425*H425</f>
        <v>0</v>
      </c>
      <c r="AR425" s="12" t="s">
        <v>110</v>
      </c>
      <c r="AT425" s="12" t="s">
        <v>105</v>
      </c>
      <c r="AU425" s="12" t="s">
        <v>78</v>
      </c>
      <c r="AY425" s="12" t="s">
        <v>102</v>
      </c>
      <c r="BE425" s="204">
        <f>IF(N425="základní",J425,0)</f>
        <v>0</v>
      </c>
      <c r="BF425" s="204">
        <f>IF(N425="snížená",J425,0)</f>
        <v>0</v>
      </c>
      <c r="BG425" s="204">
        <f>IF(N425="zákl. přenesená",J425,0)</f>
        <v>0</v>
      </c>
      <c r="BH425" s="204">
        <f>IF(N425="sníž. přenesená",J425,0)</f>
        <v>0</v>
      </c>
      <c r="BI425" s="204">
        <f>IF(N425="nulová",J425,0)</f>
        <v>0</v>
      </c>
      <c r="BJ425" s="12" t="s">
        <v>76</v>
      </c>
      <c r="BK425" s="204">
        <f>ROUND(I425*H425,2)</f>
        <v>0</v>
      </c>
      <c r="BL425" s="12" t="s">
        <v>110</v>
      </c>
      <c r="BM425" s="12" t="s">
        <v>792</v>
      </c>
    </row>
    <row r="426" s="1" customFormat="1">
      <c r="B426" s="33"/>
      <c r="C426" s="34"/>
      <c r="D426" s="205" t="s">
        <v>112</v>
      </c>
      <c r="E426" s="34"/>
      <c r="F426" s="206" t="s">
        <v>793</v>
      </c>
      <c r="G426" s="34"/>
      <c r="H426" s="34"/>
      <c r="I426" s="120"/>
      <c r="J426" s="34"/>
      <c r="K426" s="34"/>
      <c r="L426" s="38"/>
      <c r="M426" s="207"/>
      <c r="N426" s="74"/>
      <c r="O426" s="74"/>
      <c r="P426" s="74"/>
      <c r="Q426" s="74"/>
      <c r="R426" s="74"/>
      <c r="S426" s="74"/>
      <c r="T426" s="75"/>
      <c r="AT426" s="12" t="s">
        <v>112</v>
      </c>
      <c r="AU426" s="12" t="s">
        <v>78</v>
      </c>
    </row>
    <row r="427" s="1" customFormat="1">
      <c r="B427" s="33"/>
      <c r="C427" s="34"/>
      <c r="D427" s="205" t="s">
        <v>119</v>
      </c>
      <c r="E427" s="34"/>
      <c r="F427" s="208" t="s">
        <v>763</v>
      </c>
      <c r="G427" s="34"/>
      <c r="H427" s="34"/>
      <c r="I427" s="120"/>
      <c r="J427" s="34"/>
      <c r="K427" s="34"/>
      <c r="L427" s="38"/>
      <c r="M427" s="207"/>
      <c r="N427" s="74"/>
      <c r="O427" s="74"/>
      <c r="P427" s="74"/>
      <c r="Q427" s="74"/>
      <c r="R427" s="74"/>
      <c r="S427" s="74"/>
      <c r="T427" s="75"/>
      <c r="AT427" s="12" t="s">
        <v>119</v>
      </c>
      <c r="AU427" s="12" t="s">
        <v>78</v>
      </c>
    </row>
    <row r="428" s="1" customFormat="1" ht="22.5" customHeight="1">
      <c r="B428" s="33"/>
      <c r="C428" s="193" t="s">
        <v>794</v>
      </c>
      <c r="D428" s="193" t="s">
        <v>105</v>
      </c>
      <c r="E428" s="194" t="s">
        <v>795</v>
      </c>
      <c r="F428" s="195" t="s">
        <v>796</v>
      </c>
      <c r="G428" s="196" t="s">
        <v>108</v>
      </c>
      <c r="H428" s="197">
        <v>1</v>
      </c>
      <c r="I428" s="198"/>
      <c r="J428" s="199">
        <f>ROUND(I428*H428,2)</f>
        <v>0</v>
      </c>
      <c r="K428" s="195" t="s">
        <v>109</v>
      </c>
      <c r="L428" s="38"/>
      <c r="M428" s="200" t="s">
        <v>1</v>
      </c>
      <c r="N428" s="201" t="s">
        <v>42</v>
      </c>
      <c r="O428" s="74"/>
      <c r="P428" s="202">
        <f>O428*H428</f>
        <v>0</v>
      </c>
      <c r="Q428" s="202">
        <v>0</v>
      </c>
      <c r="R428" s="202">
        <f>Q428*H428</f>
        <v>0</v>
      </c>
      <c r="S428" s="202">
        <v>0</v>
      </c>
      <c r="T428" s="203">
        <f>S428*H428</f>
        <v>0</v>
      </c>
      <c r="AR428" s="12" t="s">
        <v>110</v>
      </c>
      <c r="AT428" s="12" t="s">
        <v>105</v>
      </c>
      <c r="AU428" s="12" t="s">
        <v>78</v>
      </c>
      <c r="AY428" s="12" t="s">
        <v>102</v>
      </c>
      <c r="BE428" s="204">
        <f>IF(N428="základní",J428,0)</f>
        <v>0</v>
      </c>
      <c r="BF428" s="204">
        <f>IF(N428="snížená",J428,0)</f>
        <v>0</v>
      </c>
      <c r="BG428" s="204">
        <f>IF(N428="zákl. přenesená",J428,0)</f>
        <v>0</v>
      </c>
      <c r="BH428" s="204">
        <f>IF(N428="sníž. přenesená",J428,0)</f>
        <v>0</v>
      </c>
      <c r="BI428" s="204">
        <f>IF(N428="nulová",J428,0)</f>
        <v>0</v>
      </c>
      <c r="BJ428" s="12" t="s">
        <v>76</v>
      </c>
      <c r="BK428" s="204">
        <f>ROUND(I428*H428,2)</f>
        <v>0</v>
      </c>
      <c r="BL428" s="12" t="s">
        <v>110</v>
      </c>
      <c r="BM428" s="12" t="s">
        <v>797</v>
      </c>
    </row>
    <row r="429" s="1" customFormat="1">
      <c r="B429" s="33"/>
      <c r="C429" s="34"/>
      <c r="D429" s="205" t="s">
        <v>112</v>
      </c>
      <c r="E429" s="34"/>
      <c r="F429" s="206" t="s">
        <v>798</v>
      </c>
      <c r="G429" s="34"/>
      <c r="H429" s="34"/>
      <c r="I429" s="120"/>
      <c r="J429" s="34"/>
      <c r="K429" s="34"/>
      <c r="L429" s="38"/>
      <c r="M429" s="207"/>
      <c r="N429" s="74"/>
      <c r="O429" s="74"/>
      <c r="P429" s="74"/>
      <c r="Q429" s="74"/>
      <c r="R429" s="74"/>
      <c r="S429" s="74"/>
      <c r="T429" s="75"/>
      <c r="AT429" s="12" t="s">
        <v>112</v>
      </c>
      <c r="AU429" s="12" t="s">
        <v>78</v>
      </c>
    </row>
    <row r="430" s="1" customFormat="1">
      <c r="B430" s="33"/>
      <c r="C430" s="34"/>
      <c r="D430" s="205" t="s">
        <v>119</v>
      </c>
      <c r="E430" s="34"/>
      <c r="F430" s="208" t="s">
        <v>763</v>
      </c>
      <c r="G430" s="34"/>
      <c r="H430" s="34"/>
      <c r="I430" s="120"/>
      <c r="J430" s="34"/>
      <c r="K430" s="34"/>
      <c r="L430" s="38"/>
      <c r="M430" s="207"/>
      <c r="N430" s="74"/>
      <c r="O430" s="74"/>
      <c r="P430" s="74"/>
      <c r="Q430" s="74"/>
      <c r="R430" s="74"/>
      <c r="S430" s="74"/>
      <c r="T430" s="75"/>
      <c r="AT430" s="12" t="s">
        <v>119</v>
      </c>
      <c r="AU430" s="12" t="s">
        <v>78</v>
      </c>
    </row>
    <row r="431" s="1" customFormat="1" ht="22.5" customHeight="1">
      <c r="B431" s="33"/>
      <c r="C431" s="193" t="s">
        <v>799</v>
      </c>
      <c r="D431" s="193" t="s">
        <v>105</v>
      </c>
      <c r="E431" s="194" t="s">
        <v>800</v>
      </c>
      <c r="F431" s="195" t="s">
        <v>801</v>
      </c>
      <c r="G431" s="196" t="s">
        <v>108</v>
      </c>
      <c r="H431" s="197">
        <v>1</v>
      </c>
      <c r="I431" s="198"/>
      <c r="J431" s="199">
        <f>ROUND(I431*H431,2)</f>
        <v>0</v>
      </c>
      <c r="K431" s="195" t="s">
        <v>109</v>
      </c>
      <c r="L431" s="38"/>
      <c r="M431" s="200" t="s">
        <v>1</v>
      </c>
      <c r="N431" s="201" t="s">
        <v>42</v>
      </c>
      <c r="O431" s="74"/>
      <c r="P431" s="202">
        <f>O431*H431</f>
        <v>0</v>
      </c>
      <c r="Q431" s="202">
        <v>0</v>
      </c>
      <c r="R431" s="202">
        <f>Q431*H431</f>
        <v>0</v>
      </c>
      <c r="S431" s="202">
        <v>0</v>
      </c>
      <c r="T431" s="203">
        <f>S431*H431</f>
        <v>0</v>
      </c>
      <c r="AR431" s="12" t="s">
        <v>110</v>
      </c>
      <c r="AT431" s="12" t="s">
        <v>105</v>
      </c>
      <c r="AU431" s="12" t="s">
        <v>78</v>
      </c>
      <c r="AY431" s="12" t="s">
        <v>102</v>
      </c>
      <c r="BE431" s="204">
        <f>IF(N431="základní",J431,0)</f>
        <v>0</v>
      </c>
      <c r="BF431" s="204">
        <f>IF(N431="snížená",J431,0)</f>
        <v>0</v>
      </c>
      <c r="BG431" s="204">
        <f>IF(N431="zákl. přenesená",J431,0)</f>
        <v>0</v>
      </c>
      <c r="BH431" s="204">
        <f>IF(N431="sníž. přenesená",J431,0)</f>
        <v>0</v>
      </c>
      <c r="BI431" s="204">
        <f>IF(N431="nulová",J431,0)</f>
        <v>0</v>
      </c>
      <c r="BJ431" s="12" t="s">
        <v>76</v>
      </c>
      <c r="BK431" s="204">
        <f>ROUND(I431*H431,2)</f>
        <v>0</v>
      </c>
      <c r="BL431" s="12" t="s">
        <v>110</v>
      </c>
      <c r="BM431" s="12" t="s">
        <v>802</v>
      </c>
    </row>
    <row r="432" s="1" customFormat="1">
      <c r="B432" s="33"/>
      <c r="C432" s="34"/>
      <c r="D432" s="205" t="s">
        <v>112</v>
      </c>
      <c r="E432" s="34"/>
      <c r="F432" s="206" t="s">
        <v>803</v>
      </c>
      <c r="G432" s="34"/>
      <c r="H432" s="34"/>
      <c r="I432" s="120"/>
      <c r="J432" s="34"/>
      <c r="K432" s="34"/>
      <c r="L432" s="38"/>
      <c r="M432" s="207"/>
      <c r="N432" s="74"/>
      <c r="O432" s="74"/>
      <c r="P432" s="74"/>
      <c r="Q432" s="74"/>
      <c r="R432" s="74"/>
      <c r="S432" s="74"/>
      <c r="T432" s="75"/>
      <c r="AT432" s="12" t="s">
        <v>112</v>
      </c>
      <c r="AU432" s="12" t="s">
        <v>78</v>
      </c>
    </row>
    <row r="433" s="1" customFormat="1">
      <c r="B433" s="33"/>
      <c r="C433" s="34"/>
      <c r="D433" s="205" t="s">
        <v>119</v>
      </c>
      <c r="E433" s="34"/>
      <c r="F433" s="208" t="s">
        <v>763</v>
      </c>
      <c r="G433" s="34"/>
      <c r="H433" s="34"/>
      <c r="I433" s="120"/>
      <c r="J433" s="34"/>
      <c r="K433" s="34"/>
      <c r="L433" s="38"/>
      <c r="M433" s="207"/>
      <c r="N433" s="74"/>
      <c r="O433" s="74"/>
      <c r="P433" s="74"/>
      <c r="Q433" s="74"/>
      <c r="R433" s="74"/>
      <c r="S433" s="74"/>
      <c r="T433" s="75"/>
      <c r="AT433" s="12" t="s">
        <v>119</v>
      </c>
      <c r="AU433" s="12" t="s">
        <v>78</v>
      </c>
    </row>
    <row r="434" s="1" customFormat="1" ht="22.5" customHeight="1">
      <c r="B434" s="33"/>
      <c r="C434" s="193" t="s">
        <v>804</v>
      </c>
      <c r="D434" s="193" t="s">
        <v>105</v>
      </c>
      <c r="E434" s="194" t="s">
        <v>805</v>
      </c>
      <c r="F434" s="195" t="s">
        <v>806</v>
      </c>
      <c r="G434" s="196" t="s">
        <v>108</v>
      </c>
      <c r="H434" s="197">
        <v>1</v>
      </c>
      <c r="I434" s="198"/>
      <c r="J434" s="199">
        <f>ROUND(I434*H434,2)</f>
        <v>0</v>
      </c>
      <c r="K434" s="195" t="s">
        <v>109</v>
      </c>
      <c r="L434" s="38"/>
      <c r="M434" s="200" t="s">
        <v>1</v>
      </c>
      <c r="N434" s="201" t="s">
        <v>42</v>
      </c>
      <c r="O434" s="74"/>
      <c r="P434" s="202">
        <f>O434*H434</f>
        <v>0</v>
      </c>
      <c r="Q434" s="202">
        <v>0</v>
      </c>
      <c r="R434" s="202">
        <f>Q434*H434</f>
        <v>0</v>
      </c>
      <c r="S434" s="202">
        <v>0</v>
      </c>
      <c r="T434" s="203">
        <f>S434*H434</f>
        <v>0</v>
      </c>
      <c r="AR434" s="12" t="s">
        <v>110</v>
      </c>
      <c r="AT434" s="12" t="s">
        <v>105</v>
      </c>
      <c r="AU434" s="12" t="s">
        <v>78</v>
      </c>
      <c r="AY434" s="12" t="s">
        <v>102</v>
      </c>
      <c r="BE434" s="204">
        <f>IF(N434="základní",J434,0)</f>
        <v>0</v>
      </c>
      <c r="BF434" s="204">
        <f>IF(N434="snížená",J434,0)</f>
        <v>0</v>
      </c>
      <c r="BG434" s="204">
        <f>IF(N434="zákl. přenesená",J434,0)</f>
        <v>0</v>
      </c>
      <c r="BH434" s="204">
        <f>IF(N434="sníž. přenesená",J434,0)</f>
        <v>0</v>
      </c>
      <c r="BI434" s="204">
        <f>IF(N434="nulová",J434,0)</f>
        <v>0</v>
      </c>
      <c r="BJ434" s="12" t="s">
        <v>76</v>
      </c>
      <c r="BK434" s="204">
        <f>ROUND(I434*H434,2)</f>
        <v>0</v>
      </c>
      <c r="BL434" s="12" t="s">
        <v>110</v>
      </c>
      <c r="BM434" s="12" t="s">
        <v>807</v>
      </c>
    </row>
    <row r="435" s="1" customFormat="1">
      <c r="B435" s="33"/>
      <c r="C435" s="34"/>
      <c r="D435" s="205" t="s">
        <v>112</v>
      </c>
      <c r="E435" s="34"/>
      <c r="F435" s="206" t="s">
        <v>808</v>
      </c>
      <c r="G435" s="34"/>
      <c r="H435" s="34"/>
      <c r="I435" s="120"/>
      <c r="J435" s="34"/>
      <c r="K435" s="34"/>
      <c r="L435" s="38"/>
      <c r="M435" s="207"/>
      <c r="N435" s="74"/>
      <c r="O435" s="74"/>
      <c r="P435" s="74"/>
      <c r="Q435" s="74"/>
      <c r="R435" s="74"/>
      <c r="S435" s="74"/>
      <c r="T435" s="75"/>
      <c r="AT435" s="12" t="s">
        <v>112</v>
      </c>
      <c r="AU435" s="12" t="s">
        <v>78</v>
      </c>
    </row>
    <row r="436" s="1" customFormat="1">
      <c r="B436" s="33"/>
      <c r="C436" s="34"/>
      <c r="D436" s="205" t="s">
        <v>119</v>
      </c>
      <c r="E436" s="34"/>
      <c r="F436" s="208" t="s">
        <v>763</v>
      </c>
      <c r="G436" s="34"/>
      <c r="H436" s="34"/>
      <c r="I436" s="120"/>
      <c r="J436" s="34"/>
      <c r="K436" s="34"/>
      <c r="L436" s="38"/>
      <c r="M436" s="207"/>
      <c r="N436" s="74"/>
      <c r="O436" s="74"/>
      <c r="P436" s="74"/>
      <c r="Q436" s="74"/>
      <c r="R436" s="74"/>
      <c r="S436" s="74"/>
      <c r="T436" s="75"/>
      <c r="AT436" s="12" t="s">
        <v>119</v>
      </c>
      <c r="AU436" s="12" t="s">
        <v>78</v>
      </c>
    </row>
    <row r="437" s="1" customFormat="1" ht="22.5" customHeight="1">
      <c r="B437" s="33"/>
      <c r="C437" s="193" t="s">
        <v>809</v>
      </c>
      <c r="D437" s="193" t="s">
        <v>105</v>
      </c>
      <c r="E437" s="194" t="s">
        <v>810</v>
      </c>
      <c r="F437" s="195" t="s">
        <v>811</v>
      </c>
      <c r="G437" s="196" t="s">
        <v>108</v>
      </c>
      <c r="H437" s="197">
        <v>1</v>
      </c>
      <c r="I437" s="198"/>
      <c r="J437" s="199">
        <f>ROUND(I437*H437,2)</f>
        <v>0</v>
      </c>
      <c r="K437" s="195" t="s">
        <v>109</v>
      </c>
      <c r="L437" s="38"/>
      <c r="M437" s="200" t="s">
        <v>1</v>
      </c>
      <c r="N437" s="201" t="s">
        <v>42</v>
      </c>
      <c r="O437" s="74"/>
      <c r="P437" s="202">
        <f>O437*H437</f>
        <v>0</v>
      </c>
      <c r="Q437" s="202">
        <v>0</v>
      </c>
      <c r="R437" s="202">
        <f>Q437*H437</f>
        <v>0</v>
      </c>
      <c r="S437" s="202">
        <v>0</v>
      </c>
      <c r="T437" s="203">
        <f>S437*H437</f>
        <v>0</v>
      </c>
      <c r="AR437" s="12" t="s">
        <v>110</v>
      </c>
      <c r="AT437" s="12" t="s">
        <v>105</v>
      </c>
      <c r="AU437" s="12" t="s">
        <v>78</v>
      </c>
      <c r="AY437" s="12" t="s">
        <v>102</v>
      </c>
      <c r="BE437" s="204">
        <f>IF(N437="základní",J437,0)</f>
        <v>0</v>
      </c>
      <c r="BF437" s="204">
        <f>IF(N437="snížená",J437,0)</f>
        <v>0</v>
      </c>
      <c r="BG437" s="204">
        <f>IF(N437="zákl. přenesená",J437,0)</f>
        <v>0</v>
      </c>
      <c r="BH437" s="204">
        <f>IF(N437="sníž. přenesená",J437,0)</f>
        <v>0</v>
      </c>
      <c r="BI437" s="204">
        <f>IF(N437="nulová",J437,0)</f>
        <v>0</v>
      </c>
      <c r="BJ437" s="12" t="s">
        <v>76</v>
      </c>
      <c r="BK437" s="204">
        <f>ROUND(I437*H437,2)</f>
        <v>0</v>
      </c>
      <c r="BL437" s="12" t="s">
        <v>110</v>
      </c>
      <c r="BM437" s="12" t="s">
        <v>812</v>
      </c>
    </row>
    <row r="438" s="1" customFormat="1">
      <c r="B438" s="33"/>
      <c r="C438" s="34"/>
      <c r="D438" s="205" t="s">
        <v>112</v>
      </c>
      <c r="E438" s="34"/>
      <c r="F438" s="206" t="s">
        <v>813</v>
      </c>
      <c r="G438" s="34"/>
      <c r="H438" s="34"/>
      <c r="I438" s="120"/>
      <c r="J438" s="34"/>
      <c r="K438" s="34"/>
      <c r="L438" s="38"/>
      <c r="M438" s="207"/>
      <c r="N438" s="74"/>
      <c r="O438" s="74"/>
      <c r="P438" s="74"/>
      <c r="Q438" s="74"/>
      <c r="R438" s="74"/>
      <c r="S438" s="74"/>
      <c r="T438" s="75"/>
      <c r="AT438" s="12" t="s">
        <v>112</v>
      </c>
      <c r="AU438" s="12" t="s">
        <v>78</v>
      </c>
    </row>
    <row r="439" s="1" customFormat="1">
      <c r="B439" s="33"/>
      <c r="C439" s="34"/>
      <c r="D439" s="205" t="s">
        <v>119</v>
      </c>
      <c r="E439" s="34"/>
      <c r="F439" s="208" t="s">
        <v>763</v>
      </c>
      <c r="G439" s="34"/>
      <c r="H439" s="34"/>
      <c r="I439" s="120"/>
      <c r="J439" s="34"/>
      <c r="K439" s="34"/>
      <c r="L439" s="38"/>
      <c r="M439" s="207"/>
      <c r="N439" s="74"/>
      <c r="O439" s="74"/>
      <c r="P439" s="74"/>
      <c r="Q439" s="74"/>
      <c r="R439" s="74"/>
      <c r="S439" s="74"/>
      <c r="T439" s="75"/>
      <c r="AT439" s="12" t="s">
        <v>119</v>
      </c>
      <c r="AU439" s="12" t="s">
        <v>78</v>
      </c>
    </row>
    <row r="440" s="1" customFormat="1" ht="22.5" customHeight="1">
      <c r="B440" s="33"/>
      <c r="C440" s="193" t="s">
        <v>814</v>
      </c>
      <c r="D440" s="193" t="s">
        <v>105</v>
      </c>
      <c r="E440" s="194" t="s">
        <v>815</v>
      </c>
      <c r="F440" s="195" t="s">
        <v>816</v>
      </c>
      <c r="G440" s="196" t="s">
        <v>108</v>
      </c>
      <c r="H440" s="197">
        <v>1</v>
      </c>
      <c r="I440" s="198"/>
      <c r="J440" s="199">
        <f>ROUND(I440*H440,2)</f>
        <v>0</v>
      </c>
      <c r="K440" s="195" t="s">
        <v>109</v>
      </c>
      <c r="L440" s="38"/>
      <c r="M440" s="200" t="s">
        <v>1</v>
      </c>
      <c r="N440" s="201" t="s">
        <v>42</v>
      </c>
      <c r="O440" s="74"/>
      <c r="P440" s="202">
        <f>O440*H440</f>
        <v>0</v>
      </c>
      <c r="Q440" s="202">
        <v>0</v>
      </c>
      <c r="R440" s="202">
        <f>Q440*H440</f>
        <v>0</v>
      </c>
      <c r="S440" s="202">
        <v>0</v>
      </c>
      <c r="T440" s="203">
        <f>S440*H440</f>
        <v>0</v>
      </c>
      <c r="AR440" s="12" t="s">
        <v>110</v>
      </c>
      <c r="AT440" s="12" t="s">
        <v>105</v>
      </c>
      <c r="AU440" s="12" t="s">
        <v>78</v>
      </c>
      <c r="AY440" s="12" t="s">
        <v>102</v>
      </c>
      <c r="BE440" s="204">
        <f>IF(N440="základní",J440,0)</f>
        <v>0</v>
      </c>
      <c r="BF440" s="204">
        <f>IF(N440="snížená",J440,0)</f>
        <v>0</v>
      </c>
      <c r="BG440" s="204">
        <f>IF(N440="zákl. přenesená",J440,0)</f>
        <v>0</v>
      </c>
      <c r="BH440" s="204">
        <f>IF(N440="sníž. přenesená",J440,0)</f>
        <v>0</v>
      </c>
      <c r="BI440" s="204">
        <f>IF(N440="nulová",J440,0)</f>
        <v>0</v>
      </c>
      <c r="BJ440" s="12" t="s">
        <v>76</v>
      </c>
      <c r="BK440" s="204">
        <f>ROUND(I440*H440,2)</f>
        <v>0</v>
      </c>
      <c r="BL440" s="12" t="s">
        <v>110</v>
      </c>
      <c r="BM440" s="12" t="s">
        <v>817</v>
      </c>
    </row>
    <row r="441" s="1" customFormat="1">
      <c r="B441" s="33"/>
      <c r="C441" s="34"/>
      <c r="D441" s="205" t="s">
        <v>112</v>
      </c>
      <c r="E441" s="34"/>
      <c r="F441" s="206" t="s">
        <v>818</v>
      </c>
      <c r="G441" s="34"/>
      <c r="H441" s="34"/>
      <c r="I441" s="120"/>
      <c r="J441" s="34"/>
      <c r="K441" s="34"/>
      <c r="L441" s="38"/>
      <c r="M441" s="207"/>
      <c r="N441" s="74"/>
      <c r="O441" s="74"/>
      <c r="P441" s="74"/>
      <c r="Q441" s="74"/>
      <c r="R441" s="74"/>
      <c r="S441" s="74"/>
      <c r="T441" s="75"/>
      <c r="AT441" s="12" t="s">
        <v>112</v>
      </c>
      <c r="AU441" s="12" t="s">
        <v>78</v>
      </c>
    </row>
    <row r="442" s="1" customFormat="1">
      <c r="B442" s="33"/>
      <c r="C442" s="34"/>
      <c r="D442" s="205" t="s">
        <v>119</v>
      </c>
      <c r="E442" s="34"/>
      <c r="F442" s="208" t="s">
        <v>763</v>
      </c>
      <c r="G442" s="34"/>
      <c r="H442" s="34"/>
      <c r="I442" s="120"/>
      <c r="J442" s="34"/>
      <c r="K442" s="34"/>
      <c r="L442" s="38"/>
      <c r="M442" s="207"/>
      <c r="N442" s="74"/>
      <c r="O442" s="74"/>
      <c r="P442" s="74"/>
      <c r="Q442" s="74"/>
      <c r="R442" s="74"/>
      <c r="S442" s="74"/>
      <c r="T442" s="75"/>
      <c r="AT442" s="12" t="s">
        <v>119</v>
      </c>
      <c r="AU442" s="12" t="s">
        <v>78</v>
      </c>
    </row>
    <row r="443" s="1" customFormat="1" ht="22.5" customHeight="1">
      <c r="B443" s="33"/>
      <c r="C443" s="193" t="s">
        <v>819</v>
      </c>
      <c r="D443" s="193" t="s">
        <v>105</v>
      </c>
      <c r="E443" s="194" t="s">
        <v>820</v>
      </c>
      <c r="F443" s="195" t="s">
        <v>821</v>
      </c>
      <c r="G443" s="196" t="s">
        <v>822</v>
      </c>
      <c r="H443" s="197">
        <v>1</v>
      </c>
      <c r="I443" s="198"/>
      <c r="J443" s="199">
        <f>ROUND(I443*H443,2)</f>
        <v>0</v>
      </c>
      <c r="K443" s="195" t="s">
        <v>109</v>
      </c>
      <c r="L443" s="38"/>
      <c r="M443" s="200" t="s">
        <v>1</v>
      </c>
      <c r="N443" s="201" t="s">
        <v>42</v>
      </c>
      <c r="O443" s="74"/>
      <c r="P443" s="202">
        <f>O443*H443</f>
        <v>0</v>
      </c>
      <c r="Q443" s="202">
        <v>0</v>
      </c>
      <c r="R443" s="202">
        <f>Q443*H443</f>
        <v>0</v>
      </c>
      <c r="S443" s="202">
        <v>0</v>
      </c>
      <c r="T443" s="203">
        <f>S443*H443</f>
        <v>0</v>
      </c>
      <c r="AR443" s="12" t="s">
        <v>110</v>
      </c>
      <c r="AT443" s="12" t="s">
        <v>105</v>
      </c>
      <c r="AU443" s="12" t="s">
        <v>78</v>
      </c>
      <c r="AY443" s="12" t="s">
        <v>102</v>
      </c>
      <c r="BE443" s="204">
        <f>IF(N443="základní",J443,0)</f>
        <v>0</v>
      </c>
      <c r="BF443" s="204">
        <f>IF(N443="snížená",J443,0)</f>
        <v>0</v>
      </c>
      <c r="BG443" s="204">
        <f>IF(N443="zákl. přenesená",J443,0)</f>
        <v>0</v>
      </c>
      <c r="BH443" s="204">
        <f>IF(N443="sníž. přenesená",J443,0)</f>
        <v>0</v>
      </c>
      <c r="BI443" s="204">
        <f>IF(N443="nulová",J443,0)</f>
        <v>0</v>
      </c>
      <c r="BJ443" s="12" t="s">
        <v>76</v>
      </c>
      <c r="BK443" s="204">
        <f>ROUND(I443*H443,2)</f>
        <v>0</v>
      </c>
      <c r="BL443" s="12" t="s">
        <v>110</v>
      </c>
      <c r="BM443" s="12" t="s">
        <v>823</v>
      </c>
    </row>
    <row r="444" s="1" customFormat="1">
      <c r="B444" s="33"/>
      <c r="C444" s="34"/>
      <c r="D444" s="205" t="s">
        <v>112</v>
      </c>
      <c r="E444" s="34"/>
      <c r="F444" s="206" t="s">
        <v>824</v>
      </c>
      <c r="G444" s="34"/>
      <c r="H444" s="34"/>
      <c r="I444" s="120"/>
      <c r="J444" s="34"/>
      <c r="K444" s="34"/>
      <c r="L444" s="38"/>
      <c r="M444" s="207"/>
      <c r="N444" s="74"/>
      <c r="O444" s="74"/>
      <c r="P444" s="74"/>
      <c r="Q444" s="74"/>
      <c r="R444" s="74"/>
      <c r="S444" s="74"/>
      <c r="T444" s="75"/>
      <c r="AT444" s="12" t="s">
        <v>112</v>
      </c>
      <c r="AU444" s="12" t="s">
        <v>78</v>
      </c>
    </row>
    <row r="445" s="1" customFormat="1" ht="22.5" customHeight="1">
      <c r="B445" s="33"/>
      <c r="C445" s="193" t="s">
        <v>825</v>
      </c>
      <c r="D445" s="193" t="s">
        <v>105</v>
      </c>
      <c r="E445" s="194" t="s">
        <v>826</v>
      </c>
      <c r="F445" s="195" t="s">
        <v>827</v>
      </c>
      <c r="G445" s="196" t="s">
        <v>822</v>
      </c>
      <c r="H445" s="197">
        <v>1</v>
      </c>
      <c r="I445" s="198"/>
      <c r="J445" s="199">
        <f>ROUND(I445*H445,2)</f>
        <v>0</v>
      </c>
      <c r="K445" s="195" t="s">
        <v>109</v>
      </c>
      <c r="L445" s="38"/>
      <c r="M445" s="200" t="s">
        <v>1</v>
      </c>
      <c r="N445" s="201" t="s">
        <v>42</v>
      </c>
      <c r="O445" s="74"/>
      <c r="P445" s="202">
        <f>O445*H445</f>
        <v>0</v>
      </c>
      <c r="Q445" s="202">
        <v>0</v>
      </c>
      <c r="R445" s="202">
        <f>Q445*H445</f>
        <v>0</v>
      </c>
      <c r="S445" s="202">
        <v>0</v>
      </c>
      <c r="T445" s="203">
        <f>S445*H445</f>
        <v>0</v>
      </c>
      <c r="AR445" s="12" t="s">
        <v>110</v>
      </c>
      <c r="AT445" s="12" t="s">
        <v>105</v>
      </c>
      <c r="AU445" s="12" t="s">
        <v>78</v>
      </c>
      <c r="AY445" s="12" t="s">
        <v>102</v>
      </c>
      <c r="BE445" s="204">
        <f>IF(N445="základní",J445,0)</f>
        <v>0</v>
      </c>
      <c r="BF445" s="204">
        <f>IF(N445="snížená",J445,0)</f>
        <v>0</v>
      </c>
      <c r="BG445" s="204">
        <f>IF(N445="zákl. přenesená",J445,0)</f>
        <v>0</v>
      </c>
      <c r="BH445" s="204">
        <f>IF(N445="sníž. přenesená",J445,0)</f>
        <v>0</v>
      </c>
      <c r="BI445" s="204">
        <f>IF(N445="nulová",J445,0)</f>
        <v>0</v>
      </c>
      <c r="BJ445" s="12" t="s">
        <v>76</v>
      </c>
      <c r="BK445" s="204">
        <f>ROUND(I445*H445,2)</f>
        <v>0</v>
      </c>
      <c r="BL445" s="12" t="s">
        <v>110</v>
      </c>
      <c r="BM445" s="12" t="s">
        <v>828</v>
      </c>
    </row>
    <row r="446" s="1" customFormat="1">
      <c r="B446" s="33"/>
      <c r="C446" s="34"/>
      <c r="D446" s="205" t="s">
        <v>112</v>
      </c>
      <c r="E446" s="34"/>
      <c r="F446" s="206" t="s">
        <v>829</v>
      </c>
      <c r="G446" s="34"/>
      <c r="H446" s="34"/>
      <c r="I446" s="120"/>
      <c r="J446" s="34"/>
      <c r="K446" s="34"/>
      <c r="L446" s="38"/>
      <c r="M446" s="207"/>
      <c r="N446" s="74"/>
      <c r="O446" s="74"/>
      <c r="P446" s="74"/>
      <c r="Q446" s="74"/>
      <c r="R446" s="74"/>
      <c r="S446" s="74"/>
      <c r="T446" s="75"/>
      <c r="AT446" s="12" t="s">
        <v>112</v>
      </c>
      <c r="AU446" s="12" t="s">
        <v>78</v>
      </c>
    </row>
    <row r="447" s="1" customFormat="1" ht="22.5" customHeight="1">
      <c r="B447" s="33"/>
      <c r="C447" s="193" t="s">
        <v>830</v>
      </c>
      <c r="D447" s="193" t="s">
        <v>105</v>
      </c>
      <c r="E447" s="194" t="s">
        <v>831</v>
      </c>
      <c r="F447" s="195" t="s">
        <v>832</v>
      </c>
      <c r="G447" s="196" t="s">
        <v>822</v>
      </c>
      <c r="H447" s="197">
        <v>1</v>
      </c>
      <c r="I447" s="198"/>
      <c r="J447" s="199">
        <f>ROUND(I447*H447,2)</f>
        <v>0</v>
      </c>
      <c r="K447" s="195" t="s">
        <v>109</v>
      </c>
      <c r="L447" s="38"/>
      <c r="M447" s="200" t="s">
        <v>1</v>
      </c>
      <c r="N447" s="201" t="s">
        <v>42</v>
      </c>
      <c r="O447" s="74"/>
      <c r="P447" s="202">
        <f>O447*H447</f>
        <v>0</v>
      </c>
      <c r="Q447" s="202">
        <v>0</v>
      </c>
      <c r="R447" s="202">
        <f>Q447*H447</f>
        <v>0</v>
      </c>
      <c r="S447" s="202">
        <v>0</v>
      </c>
      <c r="T447" s="203">
        <f>S447*H447</f>
        <v>0</v>
      </c>
      <c r="AR447" s="12" t="s">
        <v>110</v>
      </c>
      <c r="AT447" s="12" t="s">
        <v>105</v>
      </c>
      <c r="AU447" s="12" t="s">
        <v>78</v>
      </c>
      <c r="AY447" s="12" t="s">
        <v>102</v>
      </c>
      <c r="BE447" s="204">
        <f>IF(N447="základní",J447,0)</f>
        <v>0</v>
      </c>
      <c r="BF447" s="204">
        <f>IF(N447="snížená",J447,0)</f>
        <v>0</v>
      </c>
      <c r="BG447" s="204">
        <f>IF(N447="zákl. přenesená",J447,0)</f>
        <v>0</v>
      </c>
      <c r="BH447" s="204">
        <f>IF(N447="sníž. přenesená",J447,0)</f>
        <v>0</v>
      </c>
      <c r="BI447" s="204">
        <f>IF(N447="nulová",J447,0)</f>
        <v>0</v>
      </c>
      <c r="BJ447" s="12" t="s">
        <v>76</v>
      </c>
      <c r="BK447" s="204">
        <f>ROUND(I447*H447,2)</f>
        <v>0</v>
      </c>
      <c r="BL447" s="12" t="s">
        <v>110</v>
      </c>
      <c r="BM447" s="12" t="s">
        <v>833</v>
      </c>
    </row>
    <row r="448" s="1" customFormat="1">
      <c r="B448" s="33"/>
      <c r="C448" s="34"/>
      <c r="D448" s="205" t="s">
        <v>112</v>
      </c>
      <c r="E448" s="34"/>
      <c r="F448" s="206" t="s">
        <v>834</v>
      </c>
      <c r="G448" s="34"/>
      <c r="H448" s="34"/>
      <c r="I448" s="120"/>
      <c r="J448" s="34"/>
      <c r="K448" s="34"/>
      <c r="L448" s="38"/>
      <c r="M448" s="207"/>
      <c r="N448" s="74"/>
      <c r="O448" s="74"/>
      <c r="P448" s="74"/>
      <c r="Q448" s="74"/>
      <c r="R448" s="74"/>
      <c r="S448" s="74"/>
      <c r="T448" s="75"/>
      <c r="AT448" s="12" t="s">
        <v>112</v>
      </c>
      <c r="AU448" s="12" t="s">
        <v>78</v>
      </c>
    </row>
    <row r="449" s="1" customFormat="1" ht="22.5" customHeight="1">
      <c r="B449" s="33"/>
      <c r="C449" s="193" t="s">
        <v>835</v>
      </c>
      <c r="D449" s="193" t="s">
        <v>105</v>
      </c>
      <c r="E449" s="194" t="s">
        <v>836</v>
      </c>
      <c r="F449" s="195" t="s">
        <v>837</v>
      </c>
      <c r="G449" s="196" t="s">
        <v>822</v>
      </c>
      <c r="H449" s="197">
        <v>1</v>
      </c>
      <c r="I449" s="198"/>
      <c r="J449" s="199">
        <f>ROUND(I449*H449,2)</f>
        <v>0</v>
      </c>
      <c r="K449" s="195" t="s">
        <v>109</v>
      </c>
      <c r="L449" s="38"/>
      <c r="M449" s="200" t="s">
        <v>1</v>
      </c>
      <c r="N449" s="201" t="s">
        <v>42</v>
      </c>
      <c r="O449" s="74"/>
      <c r="P449" s="202">
        <f>O449*H449</f>
        <v>0</v>
      </c>
      <c r="Q449" s="202">
        <v>0</v>
      </c>
      <c r="R449" s="202">
        <f>Q449*H449</f>
        <v>0</v>
      </c>
      <c r="S449" s="202">
        <v>0</v>
      </c>
      <c r="T449" s="203">
        <f>S449*H449</f>
        <v>0</v>
      </c>
      <c r="AR449" s="12" t="s">
        <v>110</v>
      </c>
      <c r="AT449" s="12" t="s">
        <v>105</v>
      </c>
      <c r="AU449" s="12" t="s">
        <v>78</v>
      </c>
      <c r="AY449" s="12" t="s">
        <v>102</v>
      </c>
      <c r="BE449" s="204">
        <f>IF(N449="základní",J449,0)</f>
        <v>0</v>
      </c>
      <c r="BF449" s="204">
        <f>IF(N449="snížená",J449,0)</f>
        <v>0</v>
      </c>
      <c r="BG449" s="204">
        <f>IF(N449="zákl. přenesená",J449,0)</f>
        <v>0</v>
      </c>
      <c r="BH449" s="204">
        <f>IF(N449="sníž. přenesená",J449,0)</f>
        <v>0</v>
      </c>
      <c r="BI449" s="204">
        <f>IF(N449="nulová",J449,0)</f>
        <v>0</v>
      </c>
      <c r="BJ449" s="12" t="s">
        <v>76</v>
      </c>
      <c r="BK449" s="204">
        <f>ROUND(I449*H449,2)</f>
        <v>0</v>
      </c>
      <c r="BL449" s="12" t="s">
        <v>110</v>
      </c>
      <c r="BM449" s="12" t="s">
        <v>838</v>
      </c>
    </row>
    <row r="450" s="1" customFormat="1">
      <c r="B450" s="33"/>
      <c r="C450" s="34"/>
      <c r="D450" s="205" t="s">
        <v>112</v>
      </c>
      <c r="E450" s="34"/>
      <c r="F450" s="206" t="s">
        <v>839</v>
      </c>
      <c r="G450" s="34"/>
      <c r="H450" s="34"/>
      <c r="I450" s="120"/>
      <c r="J450" s="34"/>
      <c r="K450" s="34"/>
      <c r="L450" s="38"/>
      <c r="M450" s="207"/>
      <c r="N450" s="74"/>
      <c r="O450" s="74"/>
      <c r="P450" s="74"/>
      <c r="Q450" s="74"/>
      <c r="R450" s="74"/>
      <c r="S450" s="74"/>
      <c r="T450" s="75"/>
      <c r="AT450" s="12" t="s">
        <v>112</v>
      </c>
      <c r="AU450" s="12" t="s">
        <v>78</v>
      </c>
    </row>
    <row r="451" s="1" customFormat="1" ht="22.5" customHeight="1">
      <c r="B451" s="33"/>
      <c r="C451" s="193" t="s">
        <v>840</v>
      </c>
      <c r="D451" s="193" t="s">
        <v>105</v>
      </c>
      <c r="E451" s="194" t="s">
        <v>841</v>
      </c>
      <c r="F451" s="195" t="s">
        <v>842</v>
      </c>
      <c r="G451" s="196" t="s">
        <v>822</v>
      </c>
      <c r="H451" s="197">
        <v>1</v>
      </c>
      <c r="I451" s="198"/>
      <c r="J451" s="199">
        <f>ROUND(I451*H451,2)</f>
        <v>0</v>
      </c>
      <c r="K451" s="195" t="s">
        <v>109</v>
      </c>
      <c r="L451" s="38"/>
      <c r="M451" s="200" t="s">
        <v>1</v>
      </c>
      <c r="N451" s="201" t="s">
        <v>42</v>
      </c>
      <c r="O451" s="74"/>
      <c r="P451" s="202">
        <f>O451*H451</f>
        <v>0</v>
      </c>
      <c r="Q451" s="202">
        <v>0</v>
      </c>
      <c r="R451" s="202">
        <f>Q451*H451</f>
        <v>0</v>
      </c>
      <c r="S451" s="202">
        <v>0</v>
      </c>
      <c r="T451" s="203">
        <f>S451*H451</f>
        <v>0</v>
      </c>
      <c r="AR451" s="12" t="s">
        <v>110</v>
      </c>
      <c r="AT451" s="12" t="s">
        <v>105</v>
      </c>
      <c r="AU451" s="12" t="s">
        <v>78</v>
      </c>
      <c r="AY451" s="12" t="s">
        <v>102</v>
      </c>
      <c r="BE451" s="204">
        <f>IF(N451="základní",J451,0)</f>
        <v>0</v>
      </c>
      <c r="BF451" s="204">
        <f>IF(N451="snížená",J451,0)</f>
        <v>0</v>
      </c>
      <c r="BG451" s="204">
        <f>IF(N451="zákl. přenesená",J451,0)</f>
        <v>0</v>
      </c>
      <c r="BH451" s="204">
        <f>IF(N451="sníž. přenesená",J451,0)</f>
        <v>0</v>
      </c>
      <c r="BI451" s="204">
        <f>IF(N451="nulová",J451,0)</f>
        <v>0</v>
      </c>
      <c r="BJ451" s="12" t="s">
        <v>76</v>
      </c>
      <c r="BK451" s="204">
        <f>ROUND(I451*H451,2)</f>
        <v>0</v>
      </c>
      <c r="BL451" s="12" t="s">
        <v>110</v>
      </c>
      <c r="BM451" s="12" t="s">
        <v>843</v>
      </c>
    </row>
    <row r="452" s="1" customFormat="1">
      <c r="B452" s="33"/>
      <c r="C452" s="34"/>
      <c r="D452" s="205" t="s">
        <v>112</v>
      </c>
      <c r="E452" s="34"/>
      <c r="F452" s="206" t="s">
        <v>844</v>
      </c>
      <c r="G452" s="34"/>
      <c r="H452" s="34"/>
      <c r="I452" s="120"/>
      <c r="J452" s="34"/>
      <c r="K452" s="34"/>
      <c r="L452" s="38"/>
      <c r="M452" s="207"/>
      <c r="N452" s="74"/>
      <c r="O452" s="74"/>
      <c r="P452" s="74"/>
      <c r="Q452" s="74"/>
      <c r="R452" s="74"/>
      <c r="S452" s="74"/>
      <c r="T452" s="75"/>
      <c r="AT452" s="12" t="s">
        <v>112</v>
      </c>
      <c r="AU452" s="12" t="s">
        <v>78</v>
      </c>
    </row>
    <row r="453" s="1" customFormat="1" ht="22.5" customHeight="1">
      <c r="B453" s="33"/>
      <c r="C453" s="193" t="s">
        <v>845</v>
      </c>
      <c r="D453" s="193" t="s">
        <v>105</v>
      </c>
      <c r="E453" s="194" t="s">
        <v>846</v>
      </c>
      <c r="F453" s="195" t="s">
        <v>847</v>
      </c>
      <c r="G453" s="196" t="s">
        <v>108</v>
      </c>
      <c r="H453" s="197">
        <v>1</v>
      </c>
      <c r="I453" s="198"/>
      <c r="J453" s="199">
        <f>ROUND(I453*H453,2)</f>
        <v>0</v>
      </c>
      <c r="K453" s="195" t="s">
        <v>109</v>
      </c>
      <c r="L453" s="38"/>
      <c r="M453" s="200" t="s">
        <v>1</v>
      </c>
      <c r="N453" s="201" t="s">
        <v>42</v>
      </c>
      <c r="O453" s="74"/>
      <c r="P453" s="202">
        <f>O453*H453</f>
        <v>0</v>
      </c>
      <c r="Q453" s="202">
        <v>0</v>
      </c>
      <c r="R453" s="202">
        <f>Q453*H453</f>
        <v>0</v>
      </c>
      <c r="S453" s="202">
        <v>0</v>
      </c>
      <c r="T453" s="203">
        <f>S453*H453</f>
        <v>0</v>
      </c>
      <c r="AR453" s="12" t="s">
        <v>110</v>
      </c>
      <c r="AT453" s="12" t="s">
        <v>105</v>
      </c>
      <c r="AU453" s="12" t="s">
        <v>78</v>
      </c>
      <c r="AY453" s="12" t="s">
        <v>102</v>
      </c>
      <c r="BE453" s="204">
        <f>IF(N453="základní",J453,0)</f>
        <v>0</v>
      </c>
      <c r="BF453" s="204">
        <f>IF(N453="snížená",J453,0)</f>
        <v>0</v>
      </c>
      <c r="BG453" s="204">
        <f>IF(N453="zákl. přenesená",J453,0)</f>
        <v>0</v>
      </c>
      <c r="BH453" s="204">
        <f>IF(N453="sníž. přenesená",J453,0)</f>
        <v>0</v>
      </c>
      <c r="BI453" s="204">
        <f>IF(N453="nulová",J453,0)</f>
        <v>0</v>
      </c>
      <c r="BJ453" s="12" t="s">
        <v>76</v>
      </c>
      <c r="BK453" s="204">
        <f>ROUND(I453*H453,2)</f>
        <v>0</v>
      </c>
      <c r="BL453" s="12" t="s">
        <v>110</v>
      </c>
      <c r="BM453" s="12" t="s">
        <v>848</v>
      </c>
    </row>
    <row r="454" s="1" customFormat="1">
      <c r="B454" s="33"/>
      <c r="C454" s="34"/>
      <c r="D454" s="205" t="s">
        <v>112</v>
      </c>
      <c r="E454" s="34"/>
      <c r="F454" s="206" t="s">
        <v>849</v>
      </c>
      <c r="G454" s="34"/>
      <c r="H454" s="34"/>
      <c r="I454" s="120"/>
      <c r="J454" s="34"/>
      <c r="K454" s="34"/>
      <c r="L454" s="38"/>
      <c r="M454" s="207"/>
      <c r="N454" s="74"/>
      <c r="O454" s="74"/>
      <c r="P454" s="74"/>
      <c r="Q454" s="74"/>
      <c r="R454" s="74"/>
      <c r="S454" s="74"/>
      <c r="T454" s="75"/>
      <c r="AT454" s="12" t="s">
        <v>112</v>
      </c>
      <c r="AU454" s="12" t="s">
        <v>78</v>
      </c>
    </row>
    <row r="455" s="1" customFormat="1">
      <c r="B455" s="33"/>
      <c r="C455" s="34"/>
      <c r="D455" s="205" t="s">
        <v>119</v>
      </c>
      <c r="E455" s="34"/>
      <c r="F455" s="208" t="s">
        <v>763</v>
      </c>
      <c r="G455" s="34"/>
      <c r="H455" s="34"/>
      <c r="I455" s="120"/>
      <c r="J455" s="34"/>
      <c r="K455" s="34"/>
      <c r="L455" s="38"/>
      <c r="M455" s="207"/>
      <c r="N455" s="74"/>
      <c r="O455" s="74"/>
      <c r="P455" s="74"/>
      <c r="Q455" s="74"/>
      <c r="R455" s="74"/>
      <c r="S455" s="74"/>
      <c r="T455" s="75"/>
      <c r="AT455" s="12" t="s">
        <v>119</v>
      </c>
      <c r="AU455" s="12" t="s">
        <v>78</v>
      </c>
    </row>
    <row r="456" s="1" customFormat="1" ht="22.5" customHeight="1">
      <c r="B456" s="33"/>
      <c r="C456" s="193" t="s">
        <v>850</v>
      </c>
      <c r="D456" s="193" t="s">
        <v>105</v>
      </c>
      <c r="E456" s="194" t="s">
        <v>851</v>
      </c>
      <c r="F456" s="195" t="s">
        <v>852</v>
      </c>
      <c r="G456" s="196" t="s">
        <v>108</v>
      </c>
      <c r="H456" s="197">
        <v>1</v>
      </c>
      <c r="I456" s="198"/>
      <c r="J456" s="199">
        <f>ROUND(I456*H456,2)</f>
        <v>0</v>
      </c>
      <c r="K456" s="195" t="s">
        <v>109</v>
      </c>
      <c r="L456" s="38"/>
      <c r="M456" s="200" t="s">
        <v>1</v>
      </c>
      <c r="N456" s="201" t="s">
        <v>42</v>
      </c>
      <c r="O456" s="74"/>
      <c r="P456" s="202">
        <f>O456*H456</f>
        <v>0</v>
      </c>
      <c r="Q456" s="202">
        <v>0</v>
      </c>
      <c r="R456" s="202">
        <f>Q456*H456</f>
        <v>0</v>
      </c>
      <c r="S456" s="202">
        <v>0</v>
      </c>
      <c r="T456" s="203">
        <f>S456*H456</f>
        <v>0</v>
      </c>
      <c r="AR456" s="12" t="s">
        <v>110</v>
      </c>
      <c r="AT456" s="12" t="s">
        <v>105</v>
      </c>
      <c r="AU456" s="12" t="s">
        <v>78</v>
      </c>
      <c r="AY456" s="12" t="s">
        <v>102</v>
      </c>
      <c r="BE456" s="204">
        <f>IF(N456="základní",J456,0)</f>
        <v>0</v>
      </c>
      <c r="BF456" s="204">
        <f>IF(N456="snížená",J456,0)</f>
        <v>0</v>
      </c>
      <c r="BG456" s="204">
        <f>IF(N456="zákl. přenesená",J456,0)</f>
        <v>0</v>
      </c>
      <c r="BH456" s="204">
        <f>IF(N456="sníž. přenesená",J456,0)</f>
        <v>0</v>
      </c>
      <c r="BI456" s="204">
        <f>IF(N456="nulová",J456,0)</f>
        <v>0</v>
      </c>
      <c r="BJ456" s="12" t="s">
        <v>76</v>
      </c>
      <c r="BK456" s="204">
        <f>ROUND(I456*H456,2)</f>
        <v>0</v>
      </c>
      <c r="BL456" s="12" t="s">
        <v>110</v>
      </c>
      <c r="BM456" s="12" t="s">
        <v>853</v>
      </c>
    </row>
    <row r="457" s="1" customFormat="1">
      <c r="B457" s="33"/>
      <c r="C457" s="34"/>
      <c r="D457" s="205" t="s">
        <v>112</v>
      </c>
      <c r="E457" s="34"/>
      <c r="F457" s="206" t="s">
        <v>854</v>
      </c>
      <c r="G457" s="34"/>
      <c r="H457" s="34"/>
      <c r="I457" s="120"/>
      <c r="J457" s="34"/>
      <c r="K457" s="34"/>
      <c r="L457" s="38"/>
      <c r="M457" s="207"/>
      <c r="N457" s="74"/>
      <c r="O457" s="74"/>
      <c r="P457" s="74"/>
      <c r="Q457" s="74"/>
      <c r="R457" s="74"/>
      <c r="S457" s="74"/>
      <c r="T457" s="75"/>
      <c r="AT457" s="12" t="s">
        <v>112</v>
      </c>
      <c r="AU457" s="12" t="s">
        <v>78</v>
      </c>
    </row>
    <row r="458" s="1" customFormat="1">
      <c r="B458" s="33"/>
      <c r="C458" s="34"/>
      <c r="D458" s="205" t="s">
        <v>119</v>
      </c>
      <c r="E458" s="34"/>
      <c r="F458" s="208" t="s">
        <v>763</v>
      </c>
      <c r="G458" s="34"/>
      <c r="H458" s="34"/>
      <c r="I458" s="120"/>
      <c r="J458" s="34"/>
      <c r="K458" s="34"/>
      <c r="L458" s="38"/>
      <c r="M458" s="207"/>
      <c r="N458" s="74"/>
      <c r="O458" s="74"/>
      <c r="P458" s="74"/>
      <c r="Q458" s="74"/>
      <c r="R458" s="74"/>
      <c r="S458" s="74"/>
      <c r="T458" s="75"/>
      <c r="AT458" s="12" t="s">
        <v>119</v>
      </c>
      <c r="AU458" s="12" t="s">
        <v>78</v>
      </c>
    </row>
    <row r="459" s="1" customFormat="1" ht="22.5" customHeight="1">
      <c r="B459" s="33"/>
      <c r="C459" s="193" t="s">
        <v>855</v>
      </c>
      <c r="D459" s="193" t="s">
        <v>105</v>
      </c>
      <c r="E459" s="194" t="s">
        <v>856</v>
      </c>
      <c r="F459" s="195" t="s">
        <v>857</v>
      </c>
      <c r="G459" s="196" t="s">
        <v>108</v>
      </c>
      <c r="H459" s="197">
        <v>1</v>
      </c>
      <c r="I459" s="198"/>
      <c r="J459" s="199">
        <f>ROUND(I459*H459,2)</f>
        <v>0</v>
      </c>
      <c r="K459" s="195" t="s">
        <v>109</v>
      </c>
      <c r="L459" s="38"/>
      <c r="M459" s="200" t="s">
        <v>1</v>
      </c>
      <c r="N459" s="201" t="s">
        <v>42</v>
      </c>
      <c r="O459" s="74"/>
      <c r="P459" s="202">
        <f>O459*H459</f>
        <v>0</v>
      </c>
      <c r="Q459" s="202">
        <v>0</v>
      </c>
      <c r="R459" s="202">
        <f>Q459*H459</f>
        <v>0</v>
      </c>
      <c r="S459" s="202">
        <v>0</v>
      </c>
      <c r="T459" s="203">
        <f>S459*H459</f>
        <v>0</v>
      </c>
      <c r="AR459" s="12" t="s">
        <v>110</v>
      </c>
      <c r="AT459" s="12" t="s">
        <v>105</v>
      </c>
      <c r="AU459" s="12" t="s">
        <v>78</v>
      </c>
      <c r="AY459" s="12" t="s">
        <v>102</v>
      </c>
      <c r="BE459" s="204">
        <f>IF(N459="základní",J459,0)</f>
        <v>0</v>
      </c>
      <c r="BF459" s="204">
        <f>IF(N459="snížená",J459,0)</f>
        <v>0</v>
      </c>
      <c r="BG459" s="204">
        <f>IF(N459="zákl. přenesená",J459,0)</f>
        <v>0</v>
      </c>
      <c r="BH459" s="204">
        <f>IF(N459="sníž. přenesená",J459,0)</f>
        <v>0</v>
      </c>
      <c r="BI459" s="204">
        <f>IF(N459="nulová",J459,0)</f>
        <v>0</v>
      </c>
      <c r="BJ459" s="12" t="s">
        <v>76</v>
      </c>
      <c r="BK459" s="204">
        <f>ROUND(I459*H459,2)</f>
        <v>0</v>
      </c>
      <c r="BL459" s="12" t="s">
        <v>110</v>
      </c>
      <c r="BM459" s="12" t="s">
        <v>858</v>
      </c>
    </row>
    <row r="460" s="1" customFormat="1">
      <c r="B460" s="33"/>
      <c r="C460" s="34"/>
      <c r="D460" s="205" t="s">
        <v>112</v>
      </c>
      <c r="E460" s="34"/>
      <c r="F460" s="206" t="s">
        <v>859</v>
      </c>
      <c r="G460" s="34"/>
      <c r="H460" s="34"/>
      <c r="I460" s="120"/>
      <c r="J460" s="34"/>
      <c r="K460" s="34"/>
      <c r="L460" s="38"/>
      <c r="M460" s="207"/>
      <c r="N460" s="74"/>
      <c r="O460" s="74"/>
      <c r="P460" s="74"/>
      <c r="Q460" s="74"/>
      <c r="R460" s="74"/>
      <c r="S460" s="74"/>
      <c r="T460" s="75"/>
      <c r="AT460" s="12" t="s">
        <v>112</v>
      </c>
      <c r="AU460" s="12" t="s">
        <v>78</v>
      </c>
    </row>
    <row r="461" s="1" customFormat="1">
      <c r="B461" s="33"/>
      <c r="C461" s="34"/>
      <c r="D461" s="205" t="s">
        <v>119</v>
      </c>
      <c r="E461" s="34"/>
      <c r="F461" s="208" t="s">
        <v>763</v>
      </c>
      <c r="G461" s="34"/>
      <c r="H461" s="34"/>
      <c r="I461" s="120"/>
      <c r="J461" s="34"/>
      <c r="K461" s="34"/>
      <c r="L461" s="38"/>
      <c r="M461" s="207"/>
      <c r="N461" s="74"/>
      <c r="O461" s="74"/>
      <c r="P461" s="74"/>
      <c r="Q461" s="74"/>
      <c r="R461" s="74"/>
      <c r="S461" s="74"/>
      <c r="T461" s="75"/>
      <c r="AT461" s="12" t="s">
        <v>119</v>
      </c>
      <c r="AU461" s="12" t="s">
        <v>78</v>
      </c>
    </row>
    <row r="462" s="1" customFormat="1" ht="22.5" customHeight="1">
      <c r="B462" s="33"/>
      <c r="C462" s="193" t="s">
        <v>860</v>
      </c>
      <c r="D462" s="193" t="s">
        <v>105</v>
      </c>
      <c r="E462" s="194" t="s">
        <v>861</v>
      </c>
      <c r="F462" s="195" t="s">
        <v>862</v>
      </c>
      <c r="G462" s="196" t="s">
        <v>108</v>
      </c>
      <c r="H462" s="197">
        <v>1</v>
      </c>
      <c r="I462" s="198"/>
      <c r="J462" s="199">
        <f>ROUND(I462*H462,2)</f>
        <v>0</v>
      </c>
      <c r="K462" s="195" t="s">
        <v>109</v>
      </c>
      <c r="L462" s="38"/>
      <c r="M462" s="200" t="s">
        <v>1</v>
      </c>
      <c r="N462" s="201" t="s">
        <v>42</v>
      </c>
      <c r="O462" s="74"/>
      <c r="P462" s="202">
        <f>O462*H462</f>
        <v>0</v>
      </c>
      <c r="Q462" s="202">
        <v>0</v>
      </c>
      <c r="R462" s="202">
        <f>Q462*H462</f>
        <v>0</v>
      </c>
      <c r="S462" s="202">
        <v>0</v>
      </c>
      <c r="T462" s="203">
        <f>S462*H462</f>
        <v>0</v>
      </c>
      <c r="AR462" s="12" t="s">
        <v>110</v>
      </c>
      <c r="AT462" s="12" t="s">
        <v>105</v>
      </c>
      <c r="AU462" s="12" t="s">
        <v>78</v>
      </c>
      <c r="AY462" s="12" t="s">
        <v>102</v>
      </c>
      <c r="BE462" s="204">
        <f>IF(N462="základní",J462,0)</f>
        <v>0</v>
      </c>
      <c r="BF462" s="204">
        <f>IF(N462="snížená",J462,0)</f>
        <v>0</v>
      </c>
      <c r="BG462" s="204">
        <f>IF(N462="zákl. přenesená",J462,0)</f>
        <v>0</v>
      </c>
      <c r="BH462" s="204">
        <f>IF(N462="sníž. přenesená",J462,0)</f>
        <v>0</v>
      </c>
      <c r="BI462" s="204">
        <f>IF(N462="nulová",J462,0)</f>
        <v>0</v>
      </c>
      <c r="BJ462" s="12" t="s">
        <v>76</v>
      </c>
      <c r="BK462" s="204">
        <f>ROUND(I462*H462,2)</f>
        <v>0</v>
      </c>
      <c r="BL462" s="12" t="s">
        <v>110</v>
      </c>
      <c r="BM462" s="12" t="s">
        <v>863</v>
      </c>
    </row>
    <row r="463" s="1" customFormat="1">
      <c r="B463" s="33"/>
      <c r="C463" s="34"/>
      <c r="D463" s="205" t="s">
        <v>112</v>
      </c>
      <c r="E463" s="34"/>
      <c r="F463" s="206" t="s">
        <v>864</v>
      </c>
      <c r="G463" s="34"/>
      <c r="H463" s="34"/>
      <c r="I463" s="120"/>
      <c r="J463" s="34"/>
      <c r="K463" s="34"/>
      <c r="L463" s="38"/>
      <c r="M463" s="207"/>
      <c r="N463" s="74"/>
      <c r="O463" s="74"/>
      <c r="P463" s="74"/>
      <c r="Q463" s="74"/>
      <c r="R463" s="74"/>
      <c r="S463" s="74"/>
      <c r="T463" s="75"/>
      <c r="AT463" s="12" t="s">
        <v>112</v>
      </c>
      <c r="AU463" s="12" t="s">
        <v>78</v>
      </c>
    </row>
    <row r="464" s="1" customFormat="1">
      <c r="B464" s="33"/>
      <c r="C464" s="34"/>
      <c r="D464" s="205" t="s">
        <v>119</v>
      </c>
      <c r="E464" s="34"/>
      <c r="F464" s="208" t="s">
        <v>763</v>
      </c>
      <c r="G464" s="34"/>
      <c r="H464" s="34"/>
      <c r="I464" s="120"/>
      <c r="J464" s="34"/>
      <c r="K464" s="34"/>
      <c r="L464" s="38"/>
      <c r="M464" s="207"/>
      <c r="N464" s="74"/>
      <c r="O464" s="74"/>
      <c r="P464" s="74"/>
      <c r="Q464" s="74"/>
      <c r="R464" s="74"/>
      <c r="S464" s="74"/>
      <c r="T464" s="75"/>
      <c r="AT464" s="12" t="s">
        <v>119</v>
      </c>
      <c r="AU464" s="12" t="s">
        <v>78</v>
      </c>
    </row>
    <row r="465" s="1" customFormat="1" ht="22.5" customHeight="1">
      <c r="B465" s="33"/>
      <c r="C465" s="193" t="s">
        <v>865</v>
      </c>
      <c r="D465" s="193" t="s">
        <v>105</v>
      </c>
      <c r="E465" s="194" t="s">
        <v>866</v>
      </c>
      <c r="F465" s="195" t="s">
        <v>867</v>
      </c>
      <c r="G465" s="196" t="s">
        <v>108</v>
      </c>
      <c r="H465" s="197">
        <v>1</v>
      </c>
      <c r="I465" s="198"/>
      <c r="J465" s="199">
        <f>ROUND(I465*H465,2)</f>
        <v>0</v>
      </c>
      <c r="K465" s="195" t="s">
        <v>109</v>
      </c>
      <c r="L465" s="38"/>
      <c r="M465" s="200" t="s">
        <v>1</v>
      </c>
      <c r="N465" s="201" t="s">
        <v>42</v>
      </c>
      <c r="O465" s="74"/>
      <c r="P465" s="202">
        <f>O465*H465</f>
        <v>0</v>
      </c>
      <c r="Q465" s="202">
        <v>0</v>
      </c>
      <c r="R465" s="202">
        <f>Q465*H465</f>
        <v>0</v>
      </c>
      <c r="S465" s="202">
        <v>0</v>
      </c>
      <c r="T465" s="203">
        <f>S465*H465</f>
        <v>0</v>
      </c>
      <c r="AR465" s="12" t="s">
        <v>110</v>
      </c>
      <c r="AT465" s="12" t="s">
        <v>105</v>
      </c>
      <c r="AU465" s="12" t="s">
        <v>78</v>
      </c>
      <c r="AY465" s="12" t="s">
        <v>102</v>
      </c>
      <c r="BE465" s="204">
        <f>IF(N465="základní",J465,0)</f>
        <v>0</v>
      </c>
      <c r="BF465" s="204">
        <f>IF(N465="snížená",J465,0)</f>
        <v>0</v>
      </c>
      <c r="BG465" s="204">
        <f>IF(N465="zákl. přenesená",J465,0)</f>
        <v>0</v>
      </c>
      <c r="BH465" s="204">
        <f>IF(N465="sníž. přenesená",J465,0)</f>
        <v>0</v>
      </c>
      <c r="BI465" s="204">
        <f>IF(N465="nulová",J465,0)</f>
        <v>0</v>
      </c>
      <c r="BJ465" s="12" t="s">
        <v>76</v>
      </c>
      <c r="BK465" s="204">
        <f>ROUND(I465*H465,2)</f>
        <v>0</v>
      </c>
      <c r="BL465" s="12" t="s">
        <v>110</v>
      </c>
      <c r="BM465" s="12" t="s">
        <v>868</v>
      </c>
    </row>
    <row r="466" s="1" customFormat="1">
      <c r="B466" s="33"/>
      <c r="C466" s="34"/>
      <c r="D466" s="205" t="s">
        <v>112</v>
      </c>
      <c r="E466" s="34"/>
      <c r="F466" s="206" t="s">
        <v>869</v>
      </c>
      <c r="G466" s="34"/>
      <c r="H466" s="34"/>
      <c r="I466" s="120"/>
      <c r="J466" s="34"/>
      <c r="K466" s="34"/>
      <c r="L466" s="38"/>
      <c r="M466" s="207"/>
      <c r="N466" s="74"/>
      <c r="O466" s="74"/>
      <c r="P466" s="74"/>
      <c r="Q466" s="74"/>
      <c r="R466" s="74"/>
      <c r="S466" s="74"/>
      <c r="T466" s="75"/>
      <c r="AT466" s="12" t="s">
        <v>112</v>
      </c>
      <c r="AU466" s="12" t="s">
        <v>78</v>
      </c>
    </row>
    <row r="467" s="1" customFormat="1">
      <c r="B467" s="33"/>
      <c r="C467" s="34"/>
      <c r="D467" s="205" t="s">
        <v>119</v>
      </c>
      <c r="E467" s="34"/>
      <c r="F467" s="208" t="s">
        <v>763</v>
      </c>
      <c r="G467" s="34"/>
      <c r="H467" s="34"/>
      <c r="I467" s="120"/>
      <c r="J467" s="34"/>
      <c r="K467" s="34"/>
      <c r="L467" s="38"/>
      <c r="M467" s="207"/>
      <c r="N467" s="74"/>
      <c r="O467" s="74"/>
      <c r="P467" s="74"/>
      <c r="Q467" s="74"/>
      <c r="R467" s="74"/>
      <c r="S467" s="74"/>
      <c r="T467" s="75"/>
      <c r="AT467" s="12" t="s">
        <v>119</v>
      </c>
      <c r="AU467" s="12" t="s">
        <v>78</v>
      </c>
    </row>
    <row r="468" s="1" customFormat="1" ht="22.5" customHeight="1">
      <c r="B468" s="33"/>
      <c r="C468" s="193" t="s">
        <v>870</v>
      </c>
      <c r="D468" s="193" t="s">
        <v>105</v>
      </c>
      <c r="E468" s="194" t="s">
        <v>871</v>
      </c>
      <c r="F468" s="195" t="s">
        <v>872</v>
      </c>
      <c r="G468" s="196" t="s">
        <v>108</v>
      </c>
      <c r="H468" s="197">
        <v>1</v>
      </c>
      <c r="I468" s="198"/>
      <c r="J468" s="199">
        <f>ROUND(I468*H468,2)</f>
        <v>0</v>
      </c>
      <c r="K468" s="195" t="s">
        <v>109</v>
      </c>
      <c r="L468" s="38"/>
      <c r="M468" s="200" t="s">
        <v>1</v>
      </c>
      <c r="N468" s="201" t="s">
        <v>42</v>
      </c>
      <c r="O468" s="74"/>
      <c r="P468" s="202">
        <f>O468*H468</f>
        <v>0</v>
      </c>
      <c r="Q468" s="202">
        <v>0</v>
      </c>
      <c r="R468" s="202">
        <f>Q468*H468</f>
        <v>0</v>
      </c>
      <c r="S468" s="202">
        <v>0</v>
      </c>
      <c r="T468" s="203">
        <f>S468*H468</f>
        <v>0</v>
      </c>
      <c r="AR468" s="12" t="s">
        <v>110</v>
      </c>
      <c r="AT468" s="12" t="s">
        <v>105</v>
      </c>
      <c r="AU468" s="12" t="s">
        <v>78</v>
      </c>
      <c r="AY468" s="12" t="s">
        <v>102</v>
      </c>
      <c r="BE468" s="204">
        <f>IF(N468="základní",J468,0)</f>
        <v>0</v>
      </c>
      <c r="BF468" s="204">
        <f>IF(N468="snížená",J468,0)</f>
        <v>0</v>
      </c>
      <c r="BG468" s="204">
        <f>IF(N468="zákl. přenesená",J468,0)</f>
        <v>0</v>
      </c>
      <c r="BH468" s="204">
        <f>IF(N468="sníž. přenesená",J468,0)</f>
        <v>0</v>
      </c>
      <c r="BI468" s="204">
        <f>IF(N468="nulová",J468,0)</f>
        <v>0</v>
      </c>
      <c r="BJ468" s="12" t="s">
        <v>76</v>
      </c>
      <c r="BK468" s="204">
        <f>ROUND(I468*H468,2)</f>
        <v>0</v>
      </c>
      <c r="BL468" s="12" t="s">
        <v>110</v>
      </c>
      <c r="BM468" s="12" t="s">
        <v>873</v>
      </c>
    </row>
    <row r="469" s="1" customFormat="1">
      <c r="B469" s="33"/>
      <c r="C469" s="34"/>
      <c r="D469" s="205" t="s">
        <v>112</v>
      </c>
      <c r="E469" s="34"/>
      <c r="F469" s="206" t="s">
        <v>874</v>
      </c>
      <c r="G469" s="34"/>
      <c r="H469" s="34"/>
      <c r="I469" s="120"/>
      <c r="J469" s="34"/>
      <c r="K469" s="34"/>
      <c r="L469" s="38"/>
      <c r="M469" s="207"/>
      <c r="N469" s="74"/>
      <c r="O469" s="74"/>
      <c r="P469" s="74"/>
      <c r="Q469" s="74"/>
      <c r="R469" s="74"/>
      <c r="S469" s="74"/>
      <c r="T469" s="75"/>
      <c r="AT469" s="12" t="s">
        <v>112</v>
      </c>
      <c r="AU469" s="12" t="s">
        <v>78</v>
      </c>
    </row>
    <row r="470" s="1" customFormat="1">
      <c r="B470" s="33"/>
      <c r="C470" s="34"/>
      <c r="D470" s="205" t="s">
        <v>119</v>
      </c>
      <c r="E470" s="34"/>
      <c r="F470" s="208" t="s">
        <v>763</v>
      </c>
      <c r="G470" s="34"/>
      <c r="H470" s="34"/>
      <c r="I470" s="120"/>
      <c r="J470" s="34"/>
      <c r="K470" s="34"/>
      <c r="L470" s="38"/>
      <c r="M470" s="207"/>
      <c r="N470" s="74"/>
      <c r="O470" s="74"/>
      <c r="P470" s="74"/>
      <c r="Q470" s="74"/>
      <c r="R470" s="74"/>
      <c r="S470" s="74"/>
      <c r="T470" s="75"/>
      <c r="AT470" s="12" t="s">
        <v>119</v>
      </c>
      <c r="AU470" s="12" t="s">
        <v>78</v>
      </c>
    </row>
    <row r="471" s="1" customFormat="1" ht="22.5" customHeight="1">
      <c r="B471" s="33"/>
      <c r="C471" s="193" t="s">
        <v>875</v>
      </c>
      <c r="D471" s="193" t="s">
        <v>105</v>
      </c>
      <c r="E471" s="194" t="s">
        <v>876</v>
      </c>
      <c r="F471" s="195" t="s">
        <v>877</v>
      </c>
      <c r="G471" s="196" t="s">
        <v>108</v>
      </c>
      <c r="H471" s="197">
        <v>1</v>
      </c>
      <c r="I471" s="198"/>
      <c r="J471" s="199">
        <f>ROUND(I471*H471,2)</f>
        <v>0</v>
      </c>
      <c r="K471" s="195" t="s">
        <v>109</v>
      </c>
      <c r="L471" s="38"/>
      <c r="M471" s="200" t="s">
        <v>1</v>
      </c>
      <c r="N471" s="201" t="s">
        <v>42</v>
      </c>
      <c r="O471" s="74"/>
      <c r="P471" s="202">
        <f>O471*H471</f>
        <v>0</v>
      </c>
      <c r="Q471" s="202">
        <v>0</v>
      </c>
      <c r="R471" s="202">
        <f>Q471*H471</f>
        <v>0</v>
      </c>
      <c r="S471" s="202">
        <v>0</v>
      </c>
      <c r="T471" s="203">
        <f>S471*H471</f>
        <v>0</v>
      </c>
      <c r="AR471" s="12" t="s">
        <v>110</v>
      </c>
      <c r="AT471" s="12" t="s">
        <v>105</v>
      </c>
      <c r="AU471" s="12" t="s">
        <v>78</v>
      </c>
      <c r="AY471" s="12" t="s">
        <v>102</v>
      </c>
      <c r="BE471" s="204">
        <f>IF(N471="základní",J471,0)</f>
        <v>0</v>
      </c>
      <c r="BF471" s="204">
        <f>IF(N471="snížená",J471,0)</f>
        <v>0</v>
      </c>
      <c r="BG471" s="204">
        <f>IF(N471="zákl. přenesená",J471,0)</f>
        <v>0</v>
      </c>
      <c r="BH471" s="204">
        <f>IF(N471="sníž. přenesená",J471,0)</f>
        <v>0</v>
      </c>
      <c r="BI471" s="204">
        <f>IF(N471="nulová",J471,0)</f>
        <v>0</v>
      </c>
      <c r="BJ471" s="12" t="s">
        <v>76</v>
      </c>
      <c r="BK471" s="204">
        <f>ROUND(I471*H471,2)</f>
        <v>0</v>
      </c>
      <c r="BL471" s="12" t="s">
        <v>110</v>
      </c>
      <c r="BM471" s="12" t="s">
        <v>878</v>
      </c>
    </row>
    <row r="472" s="1" customFormat="1">
      <c r="B472" s="33"/>
      <c r="C472" s="34"/>
      <c r="D472" s="205" t="s">
        <v>112</v>
      </c>
      <c r="E472" s="34"/>
      <c r="F472" s="206" t="s">
        <v>879</v>
      </c>
      <c r="G472" s="34"/>
      <c r="H472" s="34"/>
      <c r="I472" s="120"/>
      <c r="J472" s="34"/>
      <c r="K472" s="34"/>
      <c r="L472" s="38"/>
      <c r="M472" s="207"/>
      <c r="N472" s="74"/>
      <c r="O472" s="74"/>
      <c r="P472" s="74"/>
      <c r="Q472" s="74"/>
      <c r="R472" s="74"/>
      <c r="S472" s="74"/>
      <c r="T472" s="75"/>
      <c r="AT472" s="12" t="s">
        <v>112</v>
      </c>
      <c r="AU472" s="12" t="s">
        <v>78</v>
      </c>
    </row>
    <row r="473" s="1" customFormat="1">
      <c r="B473" s="33"/>
      <c r="C473" s="34"/>
      <c r="D473" s="205" t="s">
        <v>119</v>
      </c>
      <c r="E473" s="34"/>
      <c r="F473" s="208" t="s">
        <v>763</v>
      </c>
      <c r="G473" s="34"/>
      <c r="H473" s="34"/>
      <c r="I473" s="120"/>
      <c r="J473" s="34"/>
      <c r="K473" s="34"/>
      <c r="L473" s="38"/>
      <c r="M473" s="207"/>
      <c r="N473" s="74"/>
      <c r="O473" s="74"/>
      <c r="P473" s="74"/>
      <c r="Q473" s="74"/>
      <c r="R473" s="74"/>
      <c r="S473" s="74"/>
      <c r="T473" s="75"/>
      <c r="AT473" s="12" t="s">
        <v>119</v>
      </c>
      <c r="AU473" s="12" t="s">
        <v>78</v>
      </c>
    </row>
    <row r="474" s="1" customFormat="1" ht="22.5" customHeight="1">
      <c r="B474" s="33"/>
      <c r="C474" s="193" t="s">
        <v>880</v>
      </c>
      <c r="D474" s="193" t="s">
        <v>105</v>
      </c>
      <c r="E474" s="194" t="s">
        <v>881</v>
      </c>
      <c r="F474" s="195" t="s">
        <v>882</v>
      </c>
      <c r="G474" s="196" t="s">
        <v>108</v>
      </c>
      <c r="H474" s="197">
        <v>1</v>
      </c>
      <c r="I474" s="198"/>
      <c r="J474" s="199">
        <f>ROUND(I474*H474,2)</f>
        <v>0</v>
      </c>
      <c r="K474" s="195" t="s">
        <v>109</v>
      </c>
      <c r="L474" s="38"/>
      <c r="M474" s="200" t="s">
        <v>1</v>
      </c>
      <c r="N474" s="201" t="s">
        <v>42</v>
      </c>
      <c r="O474" s="74"/>
      <c r="P474" s="202">
        <f>O474*H474</f>
        <v>0</v>
      </c>
      <c r="Q474" s="202">
        <v>0</v>
      </c>
      <c r="R474" s="202">
        <f>Q474*H474</f>
        <v>0</v>
      </c>
      <c r="S474" s="202">
        <v>0</v>
      </c>
      <c r="T474" s="203">
        <f>S474*H474</f>
        <v>0</v>
      </c>
      <c r="AR474" s="12" t="s">
        <v>110</v>
      </c>
      <c r="AT474" s="12" t="s">
        <v>105</v>
      </c>
      <c r="AU474" s="12" t="s">
        <v>78</v>
      </c>
      <c r="AY474" s="12" t="s">
        <v>102</v>
      </c>
      <c r="BE474" s="204">
        <f>IF(N474="základní",J474,0)</f>
        <v>0</v>
      </c>
      <c r="BF474" s="204">
        <f>IF(N474="snížená",J474,0)</f>
        <v>0</v>
      </c>
      <c r="BG474" s="204">
        <f>IF(N474="zákl. přenesená",J474,0)</f>
        <v>0</v>
      </c>
      <c r="BH474" s="204">
        <f>IF(N474="sníž. přenesená",J474,0)</f>
        <v>0</v>
      </c>
      <c r="BI474" s="204">
        <f>IF(N474="nulová",J474,0)</f>
        <v>0</v>
      </c>
      <c r="BJ474" s="12" t="s">
        <v>76</v>
      </c>
      <c r="BK474" s="204">
        <f>ROUND(I474*H474,2)</f>
        <v>0</v>
      </c>
      <c r="BL474" s="12" t="s">
        <v>110</v>
      </c>
      <c r="BM474" s="12" t="s">
        <v>883</v>
      </c>
    </row>
    <row r="475" s="1" customFormat="1">
      <c r="B475" s="33"/>
      <c r="C475" s="34"/>
      <c r="D475" s="205" t="s">
        <v>112</v>
      </c>
      <c r="E475" s="34"/>
      <c r="F475" s="206" t="s">
        <v>884</v>
      </c>
      <c r="G475" s="34"/>
      <c r="H475" s="34"/>
      <c r="I475" s="120"/>
      <c r="J475" s="34"/>
      <c r="K475" s="34"/>
      <c r="L475" s="38"/>
      <c r="M475" s="207"/>
      <c r="N475" s="74"/>
      <c r="O475" s="74"/>
      <c r="P475" s="74"/>
      <c r="Q475" s="74"/>
      <c r="R475" s="74"/>
      <c r="S475" s="74"/>
      <c r="T475" s="75"/>
      <c r="AT475" s="12" t="s">
        <v>112</v>
      </c>
      <c r="AU475" s="12" t="s">
        <v>78</v>
      </c>
    </row>
    <row r="476" s="1" customFormat="1">
      <c r="B476" s="33"/>
      <c r="C476" s="34"/>
      <c r="D476" s="205" t="s">
        <v>119</v>
      </c>
      <c r="E476" s="34"/>
      <c r="F476" s="208" t="s">
        <v>763</v>
      </c>
      <c r="G476" s="34"/>
      <c r="H476" s="34"/>
      <c r="I476" s="120"/>
      <c r="J476" s="34"/>
      <c r="K476" s="34"/>
      <c r="L476" s="38"/>
      <c r="M476" s="207"/>
      <c r="N476" s="74"/>
      <c r="O476" s="74"/>
      <c r="P476" s="74"/>
      <c r="Q476" s="74"/>
      <c r="R476" s="74"/>
      <c r="S476" s="74"/>
      <c r="T476" s="75"/>
      <c r="AT476" s="12" t="s">
        <v>119</v>
      </c>
      <c r="AU476" s="12" t="s">
        <v>78</v>
      </c>
    </row>
    <row r="477" s="1" customFormat="1" ht="22.5" customHeight="1">
      <c r="B477" s="33"/>
      <c r="C477" s="193" t="s">
        <v>885</v>
      </c>
      <c r="D477" s="193" t="s">
        <v>105</v>
      </c>
      <c r="E477" s="194" t="s">
        <v>886</v>
      </c>
      <c r="F477" s="195" t="s">
        <v>887</v>
      </c>
      <c r="G477" s="196" t="s">
        <v>108</v>
      </c>
      <c r="H477" s="197">
        <v>1</v>
      </c>
      <c r="I477" s="198"/>
      <c r="J477" s="199">
        <f>ROUND(I477*H477,2)</f>
        <v>0</v>
      </c>
      <c r="K477" s="195" t="s">
        <v>109</v>
      </c>
      <c r="L477" s="38"/>
      <c r="M477" s="200" t="s">
        <v>1</v>
      </c>
      <c r="N477" s="201" t="s">
        <v>42</v>
      </c>
      <c r="O477" s="74"/>
      <c r="P477" s="202">
        <f>O477*H477</f>
        <v>0</v>
      </c>
      <c r="Q477" s="202">
        <v>0</v>
      </c>
      <c r="R477" s="202">
        <f>Q477*H477</f>
        <v>0</v>
      </c>
      <c r="S477" s="202">
        <v>0</v>
      </c>
      <c r="T477" s="203">
        <f>S477*H477</f>
        <v>0</v>
      </c>
      <c r="AR477" s="12" t="s">
        <v>110</v>
      </c>
      <c r="AT477" s="12" t="s">
        <v>105</v>
      </c>
      <c r="AU477" s="12" t="s">
        <v>78</v>
      </c>
      <c r="AY477" s="12" t="s">
        <v>102</v>
      </c>
      <c r="BE477" s="204">
        <f>IF(N477="základní",J477,0)</f>
        <v>0</v>
      </c>
      <c r="BF477" s="204">
        <f>IF(N477="snížená",J477,0)</f>
        <v>0</v>
      </c>
      <c r="BG477" s="204">
        <f>IF(N477="zákl. přenesená",J477,0)</f>
        <v>0</v>
      </c>
      <c r="BH477" s="204">
        <f>IF(N477="sníž. přenesená",J477,0)</f>
        <v>0</v>
      </c>
      <c r="BI477" s="204">
        <f>IF(N477="nulová",J477,0)</f>
        <v>0</v>
      </c>
      <c r="BJ477" s="12" t="s">
        <v>76</v>
      </c>
      <c r="BK477" s="204">
        <f>ROUND(I477*H477,2)</f>
        <v>0</v>
      </c>
      <c r="BL477" s="12" t="s">
        <v>110</v>
      </c>
      <c r="BM477" s="12" t="s">
        <v>888</v>
      </c>
    </row>
    <row r="478" s="1" customFormat="1">
      <c r="B478" s="33"/>
      <c r="C478" s="34"/>
      <c r="D478" s="205" t="s">
        <v>112</v>
      </c>
      <c r="E478" s="34"/>
      <c r="F478" s="206" t="s">
        <v>889</v>
      </c>
      <c r="G478" s="34"/>
      <c r="H478" s="34"/>
      <c r="I478" s="120"/>
      <c r="J478" s="34"/>
      <c r="K478" s="34"/>
      <c r="L478" s="38"/>
      <c r="M478" s="207"/>
      <c r="N478" s="74"/>
      <c r="O478" s="74"/>
      <c r="P478" s="74"/>
      <c r="Q478" s="74"/>
      <c r="R478" s="74"/>
      <c r="S478" s="74"/>
      <c r="T478" s="75"/>
      <c r="AT478" s="12" t="s">
        <v>112</v>
      </c>
      <c r="AU478" s="12" t="s">
        <v>78</v>
      </c>
    </row>
    <row r="479" s="1" customFormat="1">
      <c r="B479" s="33"/>
      <c r="C479" s="34"/>
      <c r="D479" s="205" t="s">
        <v>119</v>
      </c>
      <c r="E479" s="34"/>
      <c r="F479" s="208" t="s">
        <v>763</v>
      </c>
      <c r="G479" s="34"/>
      <c r="H479" s="34"/>
      <c r="I479" s="120"/>
      <c r="J479" s="34"/>
      <c r="K479" s="34"/>
      <c r="L479" s="38"/>
      <c r="M479" s="207"/>
      <c r="N479" s="74"/>
      <c r="O479" s="74"/>
      <c r="P479" s="74"/>
      <c r="Q479" s="74"/>
      <c r="R479" s="74"/>
      <c r="S479" s="74"/>
      <c r="T479" s="75"/>
      <c r="AT479" s="12" t="s">
        <v>119</v>
      </c>
      <c r="AU479" s="12" t="s">
        <v>78</v>
      </c>
    </row>
    <row r="480" s="1" customFormat="1" ht="22.5" customHeight="1">
      <c r="B480" s="33"/>
      <c r="C480" s="193" t="s">
        <v>890</v>
      </c>
      <c r="D480" s="193" t="s">
        <v>105</v>
      </c>
      <c r="E480" s="194" t="s">
        <v>891</v>
      </c>
      <c r="F480" s="195" t="s">
        <v>892</v>
      </c>
      <c r="G480" s="196" t="s">
        <v>108</v>
      </c>
      <c r="H480" s="197">
        <v>1</v>
      </c>
      <c r="I480" s="198"/>
      <c r="J480" s="199">
        <f>ROUND(I480*H480,2)</f>
        <v>0</v>
      </c>
      <c r="K480" s="195" t="s">
        <v>109</v>
      </c>
      <c r="L480" s="38"/>
      <c r="M480" s="200" t="s">
        <v>1</v>
      </c>
      <c r="N480" s="201" t="s">
        <v>42</v>
      </c>
      <c r="O480" s="74"/>
      <c r="P480" s="202">
        <f>O480*H480</f>
        <v>0</v>
      </c>
      <c r="Q480" s="202">
        <v>0</v>
      </c>
      <c r="R480" s="202">
        <f>Q480*H480</f>
        <v>0</v>
      </c>
      <c r="S480" s="202">
        <v>0</v>
      </c>
      <c r="T480" s="203">
        <f>S480*H480</f>
        <v>0</v>
      </c>
      <c r="AR480" s="12" t="s">
        <v>110</v>
      </c>
      <c r="AT480" s="12" t="s">
        <v>105</v>
      </c>
      <c r="AU480" s="12" t="s">
        <v>78</v>
      </c>
      <c r="AY480" s="12" t="s">
        <v>102</v>
      </c>
      <c r="BE480" s="204">
        <f>IF(N480="základní",J480,0)</f>
        <v>0</v>
      </c>
      <c r="BF480" s="204">
        <f>IF(N480="snížená",J480,0)</f>
        <v>0</v>
      </c>
      <c r="BG480" s="204">
        <f>IF(N480="zákl. přenesená",J480,0)</f>
        <v>0</v>
      </c>
      <c r="BH480" s="204">
        <f>IF(N480="sníž. přenesená",J480,0)</f>
        <v>0</v>
      </c>
      <c r="BI480" s="204">
        <f>IF(N480="nulová",J480,0)</f>
        <v>0</v>
      </c>
      <c r="BJ480" s="12" t="s">
        <v>76</v>
      </c>
      <c r="BK480" s="204">
        <f>ROUND(I480*H480,2)</f>
        <v>0</v>
      </c>
      <c r="BL480" s="12" t="s">
        <v>110</v>
      </c>
      <c r="BM480" s="12" t="s">
        <v>893</v>
      </c>
    </row>
    <row r="481" s="1" customFormat="1">
      <c r="B481" s="33"/>
      <c r="C481" s="34"/>
      <c r="D481" s="205" t="s">
        <v>112</v>
      </c>
      <c r="E481" s="34"/>
      <c r="F481" s="206" t="s">
        <v>894</v>
      </c>
      <c r="G481" s="34"/>
      <c r="H481" s="34"/>
      <c r="I481" s="120"/>
      <c r="J481" s="34"/>
      <c r="K481" s="34"/>
      <c r="L481" s="38"/>
      <c r="M481" s="207"/>
      <c r="N481" s="74"/>
      <c r="O481" s="74"/>
      <c r="P481" s="74"/>
      <c r="Q481" s="74"/>
      <c r="R481" s="74"/>
      <c r="S481" s="74"/>
      <c r="T481" s="75"/>
      <c r="AT481" s="12" t="s">
        <v>112</v>
      </c>
      <c r="AU481" s="12" t="s">
        <v>78</v>
      </c>
    </row>
    <row r="482" s="1" customFormat="1">
      <c r="B482" s="33"/>
      <c r="C482" s="34"/>
      <c r="D482" s="205" t="s">
        <v>119</v>
      </c>
      <c r="E482" s="34"/>
      <c r="F482" s="208" t="s">
        <v>763</v>
      </c>
      <c r="G482" s="34"/>
      <c r="H482" s="34"/>
      <c r="I482" s="120"/>
      <c r="J482" s="34"/>
      <c r="K482" s="34"/>
      <c r="L482" s="38"/>
      <c r="M482" s="207"/>
      <c r="N482" s="74"/>
      <c r="O482" s="74"/>
      <c r="P482" s="74"/>
      <c r="Q482" s="74"/>
      <c r="R482" s="74"/>
      <c r="S482" s="74"/>
      <c r="T482" s="75"/>
      <c r="AT482" s="12" t="s">
        <v>119</v>
      </c>
      <c r="AU482" s="12" t="s">
        <v>78</v>
      </c>
    </row>
    <row r="483" s="1" customFormat="1" ht="22.5" customHeight="1">
      <c r="B483" s="33"/>
      <c r="C483" s="193" t="s">
        <v>895</v>
      </c>
      <c r="D483" s="193" t="s">
        <v>105</v>
      </c>
      <c r="E483" s="194" t="s">
        <v>896</v>
      </c>
      <c r="F483" s="195" t="s">
        <v>897</v>
      </c>
      <c r="G483" s="196" t="s">
        <v>108</v>
      </c>
      <c r="H483" s="197">
        <v>1</v>
      </c>
      <c r="I483" s="198"/>
      <c r="J483" s="199">
        <f>ROUND(I483*H483,2)</f>
        <v>0</v>
      </c>
      <c r="K483" s="195" t="s">
        <v>109</v>
      </c>
      <c r="L483" s="38"/>
      <c r="M483" s="200" t="s">
        <v>1</v>
      </c>
      <c r="N483" s="201" t="s">
        <v>42</v>
      </c>
      <c r="O483" s="74"/>
      <c r="P483" s="202">
        <f>O483*H483</f>
        <v>0</v>
      </c>
      <c r="Q483" s="202">
        <v>0</v>
      </c>
      <c r="R483" s="202">
        <f>Q483*H483</f>
        <v>0</v>
      </c>
      <c r="S483" s="202">
        <v>0</v>
      </c>
      <c r="T483" s="203">
        <f>S483*H483</f>
        <v>0</v>
      </c>
      <c r="AR483" s="12" t="s">
        <v>110</v>
      </c>
      <c r="AT483" s="12" t="s">
        <v>105</v>
      </c>
      <c r="AU483" s="12" t="s">
        <v>78</v>
      </c>
      <c r="AY483" s="12" t="s">
        <v>102</v>
      </c>
      <c r="BE483" s="204">
        <f>IF(N483="základní",J483,0)</f>
        <v>0</v>
      </c>
      <c r="BF483" s="204">
        <f>IF(N483="snížená",J483,0)</f>
        <v>0</v>
      </c>
      <c r="BG483" s="204">
        <f>IF(N483="zákl. přenesená",J483,0)</f>
        <v>0</v>
      </c>
      <c r="BH483" s="204">
        <f>IF(N483="sníž. přenesená",J483,0)</f>
        <v>0</v>
      </c>
      <c r="BI483" s="204">
        <f>IF(N483="nulová",J483,0)</f>
        <v>0</v>
      </c>
      <c r="BJ483" s="12" t="s">
        <v>76</v>
      </c>
      <c r="BK483" s="204">
        <f>ROUND(I483*H483,2)</f>
        <v>0</v>
      </c>
      <c r="BL483" s="12" t="s">
        <v>110</v>
      </c>
      <c r="BM483" s="12" t="s">
        <v>898</v>
      </c>
    </row>
    <row r="484" s="1" customFormat="1">
      <c r="B484" s="33"/>
      <c r="C484" s="34"/>
      <c r="D484" s="205" t="s">
        <v>112</v>
      </c>
      <c r="E484" s="34"/>
      <c r="F484" s="206" t="s">
        <v>899</v>
      </c>
      <c r="G484" s="34"/>
      <c r="H484" s="34"/>
      <c r="I484" s="120"/>
      <c r="J484" s="34"/>
      <c r="K484" s="34"/>
      <c r="L484" s="38"/>
      <c r="M484" s="207"/>
      <c r="N484" s="74"/>
      <c r="O484" s="74"/>
      <c r="P484" s="74"/>
      <c r="Q484" s="74"/>
      <c r="R484" s="74"/>
      <c r="S484" s="74"/>
      <c r="T484" s="75"/>
      <c r="AT484" s="12" t="s">
        <v>112</v>
      </c>
      <c r="AU484" s="12" t="s">
        <v>78</v>
      </c>
    </row>
    <row r="485" s="1" customFormat="1">
      <c r="B485" s="33"/>
      <c r="C485" s="34"/>
      <c r="D485" s="205" t="s">
        <v>119</v>
      </c>
      <c r="E485" s="34"/>
      <c r="F485" s="208" t="s">
        <v>763</v>
      </c>
      <c r="G485" s="34"/>
      <c r="H485" s="34"/>
      <c r="I485" s="120"/>
      <c r="J485" s="34"/>
      <c r="K485" s="34"/>
      <c r="L485" s="38"/>
      <c r="M485" s="207"/>
      <c r="N485" s="74"/>
      <c r="O485" s="74"/>
      <c r="P485" s="74"/>
      <c r="Q485" s="74"/>
      <c r="R485" s="74"/>
      <c r="S485" s="74"/>
      <c r="T485" s="75"/>
      <c r="AT485" s="12" t="s">
        <v>119</v>
      </c>
      <c r="AU485" s="12" t="s">
        <v>78</v>
      </c>
    </row>
    <row r="486" s="1" customFormat="1" ht="22.5" customHeight="1">
      <c r="B486" s="33"/>
      <c r="C486" s="193" t="s">
        <v>900</v>
      </c>
      <c r="D486" s="193" t="s">
        <v>105</v>
      </c>
      <c r="E486" s="194" t="s">
        <v>901</v>
      </c>
      <c r="F486" s="195" t="s">
        <v>902</v>
      </c>
      <c r="G486" s="196" t="s">
        <v>108</v>
      </c>
      <c r="H486" s="197">
        <v>1</v>
      </c>
      <c r="I486" s="198"/>
      <c r="J486" s="199">
        <f>ROUND(I486*H486,2)</f>
        <v>0</v>
      </c>
      <c r="K486" s="195" t="s">
        <v>109</v>
      </c>
      <c r="L486" s="38"/>
      <c r="M486" s="200" t="s">
        <v>1</v>
      </c>
      <c r="N486" s="201" t="s">
        <v>42</v>
      </c>
      <c r="O486" s="74"/>
      <c r="P486" s="202">
        <f>O486*H486</f>
        <v>0</v>
      </c>
      <c r="Q486" s="202">
        <v>0</v>
      </c>
      <c r="R486" s="202">
        <f>Q486*H486</f>
        <v>0</v>
      </c>
      <c r="S486" s="202">
        <v>0</v>
      </c>
      <c r="T486" s="203">
        <f>S486*H486</f>
        <v>0</v>
      </c>
      <c r="AR486" s="12" t="s">
        <v>110</v>
      </c>
      <c r="AT486" s="12" t="s">
        <v>105</v>
      </c>
      <c r="AU486" s="12" t="s">
        <v>78</v>
      </c>
      <c r="AY486" s="12" t="s">
        <v>102</v>
      </c>
      <c r="BE486" s="204">
        <f>IF(N486="základní",J486,0)</f>
        <v>0</v>
      </c>
      <c r="BF486" s="204">
        <f>IF(N486="snížená",J486,0)</f>
        <v>0</v>
      </c>
      <c r="BG486" s="204">
        <f>IF(N486="zákl. přenesená",J486,0)</f>
        <v>0</v>
      </c>
      <c r="BH486" s="204">
        <f>IF(N486="sníž. přenesená",J486,0)</f>
        <v>0</v>
      </c>
      <c r="BI486" s="204">
        <f>IF(N486="nulová",J486,0)</f>
        <v>0</v>
      </c>
      <c r="BJ486" s="12" t="s">
        <v>76</v>
      </c>
      <c r="BK486" s="204">
        <f>ROUND(I486*H486,2)</f>
        <v>0</v>
      </c>
      <c r="BL486" s="12" t="s">
        <v>110</v>
      </c>
      <c r="BM486" s="12" t="s">
        <v>903</v>
      </c>
    </row>
    <row r="487" s="1" customFormat="1">
      <c r="B487" s="33"/>
      <c r="C487" s="34"/>
      <c r="D487" s="205" t="s">
        <v>112</v>
      </c>
      <c r="E487" s="34"/>
      <c r="F487" s="206" t="s">
        <v>904</v>
      </c>
      <c r="G487" s="34"/>
      <c r="H487" s="34"/>
      <c r="I487" s="120"/>
      <c r="J487" s="34"/>
      <c r="K487" s="34"/>
      <c r="L487" s="38"/>
      <c r="M487" s="207"/>
      <c r="N487" s="74"/>
      <c r="O487" s="74"/>
      <c r="P487" s="74"/>
      <c r="Q487" s="74"/>
      <c r="R487" s="74"/>
      <c r="S487" s="74"/>
      <c r="T487" s="75"/>
      <c r="AT487" s="12" t="s">
        <v>112</v>
      </c>
      <c r="AU487" s="12" t="s">
        <v>78</v>
      </c>
    </row>
    <row r="488" s="1" customFormat="1">
      <c r="B488" s="33"/>
      <c r="C488" s="34"/>
      <c r="D488" s="205" t="s">
        <v>119</v>
      </c>
      <c r="E488" s="34"/>
      <c r="F488" s="208" t="s">
        <v>763</v>
      </c>
      <c r="G488" s="34"/>
      <c r="H488" s="34"/>
      <c r="I488" s="120"/>
      <c r="J488" s="34"/>
      <c r="K488" s="34"/>
      <c r="L488" s="38"/>
      <c r="M488" s="207"/>
      <c r="N488" s="74"/>
      <c r="O488" s="74"/>
      <c r="P488" s="74"/>
      <c r="Q488" s="74"/>
      <c r="R488" s="74"/>
      <c r="S488" s="74"/>
      <c r="T488" s="75"/>
      <c r="AT488" s="12" t="s">
        <v>119</v>
      </c>
      <c r="AU488" s="12" t="s">
        <v>78</v>
      </c>
    </row>
    <row r="489" s="1" customFormat="1" ht="22.5" customHeight="1">
      <c r="B489" s="33"/>
      <c r="C489" s="193" t="s">
        <v>905</v>
      </c>
      <c r="D489" s="193" t="s">
        <v>105</v>
      </c>
      <c r="E489" s="194" t="s">
        <v>906</v>
      </c>
      <c r="F489" s="195" t="s">
        <v>907</v>
      </c>
      <c r="G489" s="196" t="s">
        <v>108</v>
      </c>
      <c r="H489" s="197">
        <v>1</v>
      </c>
      <c r="I489" s="198"/>
      <c r="J489" s="199">
        <f>ROUND(I489*H489,2)</f>
        <v>0</v>
      </c>
      <c r="K489" s="195" t="s">
        <v>109</v>
      </c>
      <c r="L489" s="38"/>
      <c r="M489" s="200" t="s">
        <v>1</v>
      </c>
      <c r="N489" s="201" t="s">
        <v>42</v>
      </c>
      <c r="O489" s="74"/>
      <c r="P489" s="202">
        <f>O489*H489</f>
        <v>0</v>
      </c>
      <c r="Q489" s="202">
        <v>0</v>
      </c>
      <c r="R489" s="202">
        <f>Q489*H489</f>
        <v>0</v>
      </c>
      <c r="S489" s="202">
        <v>0</v>
      </c>
      <c r="T489" s="203">
        <f>S489*H489</f>
        <v>0</v>
      </c>
      <c r="AR489" s="12" t="s">
        <v>110</v>
      </c>
      <c r="AT489" s="12" t="s">
        <v>105</v>
      </c>
      <c r="AU489" s="12" t="s">
        <v>78</v>
      </c>
      <c r="AY489" s="12" t="s">
        <v>102</v>
      </c>
      <c r="BE489" s="204">
        <f>IF(N489="základní",J489,0)</f>
        <v>0</v>
      </c>
      <c r="BF489" s="204">
        <f>IF(N489="snížená",J489,0)</f>
        <v>0</v>
      </c>
      <c r="BG489" s="204">
        <f>IF(N489="zákl. přenesená",J489,0)</f>
        <v>0</v>
      </c>
      <c r="BH489" s="204">
        <f>IF(N489="sníž. přenesená",J489,0)</f>
        <v>0</v>
      </c>
      <c r="BI489" s="204">
        <f>IF(N489="nulová",J489,0)</f>
        <v>0</v>
      </c>
      <c r="BJ489" s="12" t="s">
        <v>76</v>
      </c>
      <c r="BK489" s="204">
        <f>ROUND(I489*H489,2)</f>
        <v>0</v>
      </c>
      <c r="BL489" s="12" t="s">
        <v>110</v>
      </c>
      <c r="BM489" s="12" t="s">
        <v>908</v>
      </c>
    </row>
    <row r="490" s="1" customFormat="1">
      <c r="B490" s="33"/>
      <c r="C490" s="34"/>
      <c r="D490" s="205" t="s">
        <v>112</v>
      </c>
      <c r="E490" s="34"/>
      <c r="F490" s="206" t="s">
        <v>909</v>
      </c>
      <c r="G490" s="34"/>
      <c r="H490" s="34"/>
      <c r="I490" s="120"/>
      <c r="J490" s="34"/>
      <c r="K490" s="34"/>
      <c r="L490" s="38"/>
      <c r="M490" s="207"/>
      <c r="N490" s="74"/>
      <c r="O490" s="74"/>
      <c r="P490" s="74"/>
      <c r="Q490" s="74"/>
      <c r="R490" s="74"/>
      <c r="S490" s="74"/>
      <c r="T490" s="75"/>
      <c r="AT490" s="12" t="s">
        <v>112</v>
      </c>
      <c r="AU490" s="12" t="s">
        <v>78</v>
      </c>
    </row>
    <row r="491" s="1" customFormat="1">
      <c r="B491" s="33"/>
      <c r="C491" s="34"/>
      <c r="D491" s="205" t="s">
        <v>119</v>
      </c>
      <c r="E491" s="34"/>
      <c r="F491" s="208" t="s">
        <v>763</v>
      </c>
      <c r="G491" s="34"/>
      <c r="H491" s="34"/>
      <c r="I491" s="120"/>
      <c r="J491" s="34"/>
      <c r="K491" s="34"/>
      <c r="L491" s="38"/>
      <c r="M491" s="207"/>
      <c r="N491" s="74"/>
      <c r="O491" s="74"/>
      <c r="P491" s="74"/>
      <c r="Q491" s="74"/>
      <c r="R491" s="74"/>
      <c r="S491" s="74"/>
      <c r="T491" s="75"/>
      <c r="AT491" s="12" t="s">
        <v>119</v>
      </c>
      <c r="AU491" s="12" t="s">
        <v>78</v>
      </c>
    </row>
    <row r="492" s="1" customFormat="1" ht="22.5" customHeight="1">
      <c r="B492" s="33"/>
      <c r="C492" s="193" t="s">
        <v>910</v>
      </c>
      <c r="D492" s="193" t="s">
        <v>105</v>
      </c>
      <c r="E492" s="194" t="s">
        <v>911</v>
      </c>
      <c r="F492" s="195" t="s">
        <v>912</v>
      </c>
      <c r="G492" s="196" t="s">
        <v>108</v>
      </c>
      <c r="H492" s="197">
        <v>1</v>
      </c>
      <c r="I492" s="198"/>
      <c r="J492" s="199">
        <f>ROUND(I492*H492,2)</f>
        <v>0</v>
      </c>
      <c r="K492" s="195" t="s">
        <v>109</v>
      </c>
      <c r="L492" s="38"/>
      <c r="M492" s="200" t="s">
        <v>1</v>
      </c>
      <c r="N492" s="201" t="s">
        <v>42</v>
      </c>
      <c r="O492" s="74"/>
      <c r="P492" s="202">
        <f>O492*H492</f>
        <v>0</v>
      </c>
      <c r="Q492" s="202">
        <v>0</v>
      </c>
      <c r="R492" s="202">
        <f>Q492*H492</f>
        <v>0</v>
      </c>
      <c r="S492" s="202">
        <v>0</v>
      </c>
      <c r="T492" s="203">
        <f>S492*H492</f>
        <v>0</v>
      </c>
      <c r="AR492" s="12" t="s">
        <v>110</v>
      </c>
      <c r="AT492" s="12" t="s">
        <v>105</v>
      </c>
      <c r="AU492" s="12" t="s">
        <v>78</v>
      </c>
      <c r="AY492" s="12" t="s">
        <v>102</v>
      </c>
      <c r="BE492" s="204">
        <f>IF(N492="základní",J492,0)</f>
        <v>0</v>
      </c>
      <c r="BF492" s="204">
        <f>IF(N492="snížená",J492,0)</f>
        <v>0</v>
      </c>
      <c r="BG492" s="204">
        <f>IF(N492="zákl. přenesená",J492,0)</f>
        <v>0</v>
      </c>
      <c r="BH492" s="204">
        <f>IF(N492="sníž. přenesená",J492,0)</f>
        <v>0</v>
      </c>
      <c r="BI492" s="204">
        <f>IF(N492="nulová",J492,0)</f>
        <v>0</v>
      </c>
      <c r="BJ492" s="12" t="s">
        <v>76</v>
      </c>
      <c r="BK492" s="204">
        <f>ROUND(I492*H492,2)</f>
        <v>0</v>
      </c>
      <c r="BL492" s="12" t="s">
        <v>110</v>
      </c>
      <c r="BM492" s="12" t="s">
        <v>913</v>
      </c>
    </row>
    <row r="493" s="1" customFormat="1">
      <c r="B493" s="33"/>
      <c r="C493" s="34"/>
      <c r="D493" s="205" t="s">
        <v>112</v>
      </c>
      <c r="E493" s="34"/>
      <c r="F493" s="206" t="s">
        <v>914</v>
      </c>
      <c r="G493" s="34"/>
      <c r="H493" s="34"/>
      <c r="I493" s="120"/>
      <c r="J493" s="34"/>
      <c r="K493" s="34"/>
      <c r="L493" s="38"/>
      <c r="M493" s="207"/>
      <c r="N493" s="74"/>
      <c r="O493" s="74"/>
      <c r="P493" s="74"/>
      <c r="Q493" s="74"/>
      <c r="R493" s="74"/>
      <c r="S493" s="74"/>
      <c r="T493" s="75"/>
      <c r="AT493" s="12" t="s">
        <v>112</v>
      </c>
      <c r="AU493" s="12" t="s">
        <v>78</v>
      </c>
    </row>
    <row r="494" s="1" customFormat="1">
      <c r="B494" s="33"/>
      <c r="C494" s="34"/>
      <c r="D494" s="205" t="s">
        <v>119</v>
      </c>
      <c r="E494" s="34"/>
      <c r="F494" s="208" t="s">
        <v>763</v>
      </c>
      <c r="G494" s="34"/>
      <c r="H494" s="34"/>
      <c r="I494" s="120"/>
      <c r="J494" s="34"/>
      <c r="K494" s="34"/>
      <c r="L494" s="38"/>
      <c r="M494" s="207"/>
      <c r="N494" s="74"/>
      <c r="O494" s="74"/>
      <c r="P494" s="74"/>
      <c r="Q494" s="74"/>
      <c r="R494" s="74"/>
      <c r="S494" s="74"/>
      <c r="T494" s="75"/>
      <c r="AT494" s="12" t="s">
        <v>119</v>
      </c>
      <c r="AU494" s="12" t="s">
        <v>78</v>
      </c>
    </row>
    <row r="495" s="1" customFormat="1" ht="22.5" customHeight="1">
      <c r="B495" s="33"/>
      <c r="C495" s="193" t="s">
        <v>915</v>
      </c>
      <c r="D495" s="193" t="s">
        <v>105</v>
      </c>
      <c r="E495" s="194" t="s">
        <v>916</v>
      </c>
      <c r="F495" s="195" t="s">
        <v>917</v>
      </c>
      <c r="G495" s="196" t="s">
        <v>108</v>
      </c>
      <c r="H495" s="197">
        <v>1</v>
      </c>
      <c r="I495" s="198"/>
      <c r="J495" s="199">
        <f>ROUND(I495*H495,2)</f>
        <v>0</v>
      </c>
      <c r="K495" s="195" t="s">
        <v>109</v>
      </c>
      <c r="L495" s="38"/>
      <c r="M495" s="200" t="s">
        <v>1</v>
      </c>
      <c r="N495" s="201" t="s">
        <v>42</v>
      </c>
      <c r="O495" s="74"/>
      <c r="P495" s="202">
        <f>O495*H495</f>
        <v>0</v>
      </c>
      <c r="Q495" s="202">
        <v>0</v>
      </c>
      <c r="R495" s="202">
        <f>Q495*H495</f>
        <v>0</v>
      </c>
      <c r="S495" s="202">
        <v>0</v>
      </c>
      <c r="T495" s="203">
        <f>S495*H495</f>
        <v>0</v>
      </c>
      <c r="AR495" s="12" t="s">
        <v>110</v>
      </c>
      <c r="AT495" s="12" t="s">
        <v>105</v>
      </c>
      <c r="AU495" s="12" t="s">
        <v>78</v>
      </c>
      <c r="AY495" s="12" t="s">
        <v>102</v>
      </c>
      <c r="BE495" s="204">
        <f>IF(N495="základní",J495,0)</f>
        <v>0</v>
      </c>
      <c r="BF495" s="204">
        <f>IF(N495="snížená",J495,0)</f>
        <v>0</v>
      </c>
      <c r="BG495" s="204">
        <f>IF(N495="zákl. přenesená",J495,0)</f>
        <v>0</v>
      </c>
      <c r="BH495" s="204">
        <f>IF(N495="sníž. přenesená",J495,0)</f>
        <v>0</v>
      </c>
      <c r="BI495" s="204">
        <f>IF(N495="nulová",J495,0)</f>
        <v>0</v>
      </c>
      <c r="BJ495" s="12" t="s">
        <v>76</v>
      </c>
      <c r="BK495" s="204">
        <f>ROUND(I495*H495,2)</f>
        <v>0</v>
      </c>
      <c r="BL495" s="12" t="s">
        <v>110</v>
      </c>
      <c r="BM495" s="12" t="s">
        <v>918</v>
      </c>
    </row>
    <row r="496" s="1" customFormat="1">
      <c r="B496" s="33"/>
      <c r="C496" s="34"/>
      <c r="D496" s="205" t="s">
        <v>112</v>
      </c>
      <c r="E496" s="34"/>
      <c r="F496" s="206" t="s">
        <v>919</v>
      </c>
      <c r="G496" s="34"/>
      <c r="H496" s="34"/>
      <c r="I496" s="120"/>
      <c r="J496" s="34"/>
      <c r="K496" s="34"/>
      <c r="L496" s="38"/>
      <c r="M496" s="207"/>
      <c r="N496" s="74"/>
      <c r="O496" s="74"/>
      <c r="P496" s="74"/>
      <c r="Q496" s="74"/>
      <c r="R496" s="74"/>
      <c r="S496" s="74"/>
      <c r="T496" s="75"/>
      <c r="AT496" s="12" t="s">
        <v>112</v>
      </c>
      <c r="AU496" s="12" t="s">
        <v>78</v>
      </c>
    </row>
    <row r="497" s="1" customFormat="1">
      <c r="B497" s="33"/>
      <c r="C497" s="34"/>
      <c r="D497" s="205" t="s">
        <v>119</v>
      </c>
      <c r="E497" s="34"/>
      <c r="F497" s="208" t="s">
        <v>763</v>
      </c>
      <c r="G497" s="34"/>
      <c r="H497" s="34"/>
      <c r="I497" s="120"/>
      <c r="J497" s="34"/>
      <c r="K497" s="34"/>
      <c r="L497" s="38"/>
      <c r="M497" s="207"/>
      <c r="N497" s="74"/>
      <c r="O497" s="74"/>
      <c r="P497" s="74"/>
      <c r="Q497" s="74"/>
      <c r="R497" s="74"/>
      <c r="S497" s="74"/>
      <c r="T497" s="75"/>
      <c r="AT497" s="12" t="s">
        <v>119</v>
      </c>
      <c r="AU497" s="12" t="s">
        <v>78</v>
      </c>
    </row>
    <row r="498" s="1" customFormat="1" ht="22.5" customHeight="1">
      <c r="B498" s="33"/>
      <c r="C498" s="193" t="s">
        <v>920</v>
      </c>
      <c r="D498" s="193" t="s">
        <v>105</v>
      </c>
      <c r="E498" s="194" t="s">
        <v>921</v>
      </c>
      <c r="F498" s="195" t="s">
        <v>922</v>
      </c>
      <c r="G498" s="196" t="s">
        <v>108</v>
      </c>
      <c r="H498" s="197">
        <v>1</v>
      </c>
      <c r="I498" s="198"/>
      <c r="J498" s="199">
        <f>ROUND(I498*H498,2)</f>
        <v>0</v>
      </c>
      <c r="K498" s="195" t="s">
        <v>109</v>
      </c>
      <c r="L498" s="38"/>
      <c r="M498" s="200" t="s">
        <v>1</v>
      </c>
      <c r="N498" s="201" t="s">
        <v>42</v>
      </c>
      <c r="O498" s="74"/>
      <c r="P498" s="202">
        <f>O498*H498</f>
        <v>0</v>
      </c>
      <c r="Q498" s="202">
        <v>0</v>
      </c>
      <c r="R498" s="202">
        <f>Q498*H498</f>
        <v>0</v>
      </c>
      <c r="S498" s="202">
        <v>0</v>
      </c>
      <c r="T498" s="203">
        <f>S498*H498</f>
        <v>0</v>
      </c>
      <c r="AR498" s="12" t="s">
        <v>110</v>
      </c>
      <c r="AT498" s="12" t="s">
        <v>105</v>
      </c>
      <c r="AU498" s="12" t="s">
        <v>78</v>
      </c>
      <c r="AY498" s="12" t="s">
        <v>102</v>
      </c>
      <c r="BE498" s="204">
        <f>IF(N498="základní",J498,0)</f>
        <v>0</v>
      </c>
      <c r="BF498" s="204">
        <f>IF(N498="snížená",J498,0)</f>
        <v>0</v>
      </c>
      <c r="BG498" s="204">
        <f>IF(N498="zákl. přenesená",J498,0)</f>
        <v>0</v>
      </c>
      <c r="BH498" s="204">
        <f>IF(N498="sníž. přenesená",J498,0)</f>
        <v>0</v>
      </c>
      <c r="BI498" s="204">
        <f>IF(N498="nulová",J498,0)</f>
        <v>0</v>
      </c>
      <c r="BJ498" s="12" t="s">
        <v>76</v>
      </c>
      <c r="BK498" s="204">
        <f>ROUND(I498*H498,2)</f>
        <v>0</v>
      </c>
      <c r="BL498" s="12" t="s">
        <v>110</v>
      </c>
      <c r="BM498" s="12" t="s">
        <v>923</v>
      </c>
    </row>
    <row r="499" s="1" customFormat="1">
      <c r="B499" s="33"/>
      <c r="C499" s="34"/>
      <c r="D499" s="205" t="s">
        <v>112</v>
      </c>
      <c r="E499" s="34"/>
      <c r="F499" s="206" t="s">
        <v>924</v>
      </c>
      <c r="G499" s="34"/>
      <c r="H499" s="34"/>
      <c r="I499" s="120"/>
      <c r="J499" s="34"/>
      <c r="K499" s="34"/>
      <c r="L499" s="38"/>
      <c r="M499" s="207"/>
      <c r="N499" s="74"/>
      <c r="O499" s="74"/>
      <c r="P499" s="74"/>
      <c r="Q499" s="74"/>
      <c r="R499" s="74"/>
      <c r="S499" s="74"/>
      <c r="T499" s="75"/>
      <c r="AT499" s="12" t="s">
        <v>112</v>
      </c>
      <c r="AU499" s="12" t="s">
        <v>78</v>
      </c>
    </row>
    <row r="500" s="1" customFormat="1">
      <c r="B500" s="33"/>
      <c r="C500" s="34"/>
      <c r="D500" s="205" t="s">
        <v>119</v>
      </c>
      <c r="E500" s="34"/>
      <c r="F500" s="208" t="s">
        <v>763</v>
      </c>
      <c r="G500" s="34"/>
      <c r="H500" s="34"/>
      <c r="I500" s="120"/>
      <c r="J500" s="34"/>
      <c r="K500" s="34"/>
      <c r="L500" s="38"/>
      <c r="M500" s="207"/>
      <c r="N500" s="74"/>
      <c r="O500" s="74"/>
      <c r="P500" s="74"/>
      <c r="Q500" s="74"/>
      <c r="R500" s="74"/>
      <c r="S500" s="74"/>
      <c r="T500" s="75"/>
      <c r="AT500" s="12" t="s">
        <v>119</v>
      </c>
      <c r="AU500" s="12" t="s">
        <v>78</v>
      </c>
    </row>
    <row r="501" s="1" customFormat="1" ht="22.5" customHeight="1">
      <c r="B501" s="33"/>
      <c r="C501" s="193" t="s">
        <v>925</v>
      </c>
      <c r="D501" s="193" t="s">
        <v>105</v>
      </c>
      <c r="E501" s="194" t="s">
        <v>926</v>
      </c>
      <c r="F501" s="195" t="s">
        <v>927</v>
      </c>
      <c r="G501" s="196" t="s">
        <v>108</v>
      </c>
      <c r="H501" s="197">
        <v>1</v>
      </c>
      <c r="I501" s="198"/>
      <c r="J501" s="199">
        <f>ROUND(I501*H501,2)</f>
        <v>0</v>
      </c>
      <c r="K501" s="195" t="s">
        <v>109</v>
      </c>
      <c r="L501" s="38"/>
      <c r="M501" s="200" t="s">
        <v>1</v>
      </c>
      <c r="N501" s="201" t="s">
        <v>42</v>
      </c>
      <c r="O501" s="74"/>
      <c r="P501" s="202">
        <f>O501*H501</f>
        <v>0</v>
      </c>
      <c r="Q501" s="202">
        <v>0</v>
      </c>
      <c r="R501" s="202">
        <f>Q501*H501</f>
        <v>0</v>
      </c>
      <c r="S501" s="202">
        <v>0</v>
      </c>
      <c r="T501" s="203">
        <f>S501*H501</f>
        <v>0</v>
      </c>
      <c r="AR501" s="12" t="s">
        <v>110</v>
      </c>
      <c r="AT501" s="12" t="s">
        <v>105</v>
      </c>
      <c r="AU501" s="12" t="s">
        <v>78</v>
      </c>
      <c r="AY501" s="12" t="s">
        <v>102</v>
      </c>
      <c r="BE501" s="204">
        <f>IF(N501="základní",J501,0)</f>
        <v>0</v>
      </c>
      <c r="BF501" s="204">
        <f>IF(N501="snížená",J501,0)</f>
        <v>0</v>
      </c>
      <c r="BG501" s="204">
        <f>IF(N501="zákl. přenesená",J501,0)</f>
        <v>0</v>
      </c>
      <c r="BH501" s="204">
        <f>IF(N501="sníž. přenesená",J501,0)</f>
        <v>0</v>
      </c>
      <c r="BI501" s="204">
        <f>IF(N501="nulová",J501,0)</f>
        <v>0</v>
      </c>
      <c r="BJ501" s="12" t="s">
        <v>76</v>
      </c>
      <c r="BK501" s="204">
        <f>ROUND(I501*H501,2)</f>
        <v>0</v>
      </c>
      <c r="BL501" s="12" t="s">
        <v>110</v>
      </c>
      <c r="BM501" s="12" t="s">
        <v>928</v>
      </c>
    </row>
    <row r="502" s="1" customFormat="1">
      <c r="B502" s="33"/>
      <c r="C502" s="34"/>
      <c r="D502" s="205" t="s">
        <v>112</v>
      </c>
      <c r="E502" s="34"/>
      <c r="F502" s="206" t="s">
        <v>929</v>
      </c>
      <c r="G502" s="34"/>
      <c r="H502" s="34"/>
      <c r="I502" s="120"/>
      <c r="J502" s="34"/>
      <c r="K502" s="34"/>
      <c r="L502" s="38"/>
      <c r="M502" s="207"/>
      <c r="N502" s="74"/>
      <c r="O502" s="74"/>
      <c r="P502" s="74"/>
      <c r="Q502" s="74"/>
      <c r="R502" s="74"/>
      <c r="S502" s="74"/>
      <c r="T502" s="75"/>
      <c r="AT502" s="12" t="s">
        <v>112</v>
      </c>
      <c r="AU502" s="12" t="s">
        <v>78</v>
      </c>
    </row>
    <row r="503" s="1" customFormat="1">
      <c r="B503" s="33"/>
      <c r="C503" s="34"/>
      <c r="D503" s="205" t="s">
        <v>119</v>
      </c>
      <c r="E503" s="34"/>
      <c r="F503" s="208" t="s">
        <v>763</v>
      </c>
      <c r="G503" s="34"/>
      <c r="H503" s="34"/>
      <c r="I503" s="120"/>
      <c r="J503" s="34"/>
      <c r="K503" s="34"/>
      <c r="L503" s="38"/>
      <c r="M503" s="207"/>
      <c r="N503" s="74"/>
      <c r="O503" s="74"/>
      <c r="P503" s="74"/>
      <c r="Q503" s="74"/>
      <c r="R503" s="74"/>
      <c r="S503" s="74"/>
      <c r="T503" s="75"/>
      <c r="AT503" s="12" t="s">
        <v>119</v>
      </c>
      <c r="AU503" s="12" t="s">
        <v>78</v>
      </c>
    </row>
    <row r="504" s="1" customFormat="1" ht="22.5" customHeight="1">
      <c r="B504" s="33"/>
      <c r="C504" s="193" t="s">
        <v>930</v>
      </c>
      <c r="D504" s="193" t="s">
        <v>105</v>
      </c>
      <c r="E504" s="194" t="s">
        <v>931</v>
      </c>
      <c r="F504" s="195" t="s">
        <v>932</v>
      </c>
      <c r="G504" s="196" t="s">
        <v>108</v>
      </c>
      <c r="H504" s="197">
        <v>1</v>
      </c>
      <c r="I504" s="198"/>
      <c r="J504" s="199">
        <f>ROUND(I504*H504,2)</f>
        <v>0</v>
      </c>
      <c r="K504" s="195" t="s">
        <v>109</v>
      </c>
      <c r="L504" s="38"/>
      <c r="M504" s="200" t="s">
        <v>1</v>
      </c>
      <c r="N504" s="201" t="s">
        <v>42</v>
      </c>
      <c r="O504" s="74"/>
      <c r="P504" s="202">
        <f>O504*H504</f>
        <v>0</v>
      </c>
      <c r="Q504" s="202">
        <v>0</v>
      </c>
      <c r="R504" s="202">
        <f>Q504*H504</f>
        <v>0</v>
      </c>
      <c r="S504" s="202">
        <v>0</v>
      </c>
      <c r="T504" s="203">
        <f>S504*H504</f>
        <v>0</v>
      </c>
      <c r="AR504" s="12" t="s">
        <v>110</v>
      </c>
      <c r="AT504" s="12" t="s">
        <v>105</v>
      </c>
      <c r="AU504" s="12" t="s">
        <v>78</v>
      </c>
      <c r="AY504" s="12" t="s">
        <v>102</v>
      </c>
      <c r="BE504" s="204">
        <f>IF(N504="základní",J504,0)</f>
        <v>0</v>
      </c>
      <c r="BF504" s="204">
        <f>IF(N504="snížená",J504,0)</f>
        <v>0</v>
      </c>
      <c r="BG504" s="204">
        <f>IF(N504="zákl. přenesená",J504,0)</f>
        <v>0</v>
      </c>
      <c r="BH504" s="204">
        <f>IF(N504="sníž. přenesená",J504,0)</f>
        <v>0</v>
      </c>
      <c r="BI504" s="204">
        <f>IF(N504="nulová",J504,0)</f>
        <v>0</v>
      </c>
      <c r="BJ504" s="12" t="s">
        <v>76</v>
      </c>
      <c r="BK504" s="204">
        <f>ROUND(I504*H504,2)</f>
        <v>0</v>
      </c>
      <c r="BL504" s="12" t="s">
        <v>110</v>
      </c>
      <c r="BM504" s="12" t="s">
        <v>933</v>
      </c>
    </row>
    <row r="505" s="1" customFormat="1">
      <c r="B505" s="33"/>
      <c r="C505" s="34"/>
      <c r="D505" s="205" t="s">
        <v>112</v>
      </c>
      <c r="E505" s="34"/>
      <c r="F505" s="206" t="s">
        <v>934</v>
      </c>
      <c r="G505" s="34"/>
      <c r="H505" s="34"/>
      <c r="I505" s="120"/>
      <c r="J505" s="34"/>
      <c r="K505" s="34"/>
      <c r="L505" s="38"/>
      <c r="M505" s="207"/>
      <c r="N505" s="74"/>
      <c r="O505" s="74"/>
      <c r="P505" s="74"/>
      <c r="Q505" s="74"/>
      <c r="R505" s="74"/>
      <c r="S505" s="74"/>
      <c r="T505" s="75"/>
      <c r="AT505" s="12" t="s">
        <v>112</v>
      </c>
      <c r="AU505" s="12" t="s">
        <v>78</v>
      </c>
    </row>
    <row r="506" s="1" customFormat="1">
      <c r="B506" s="33"/>
      <c r="C506" s="34"/>
      <c r="D506" s="205" t="s">
        <v>119</v>
      </c>
      <c r="E506" s="34"/>
      <c r="F506" s="208" t="s">
        <v>763</v>
      </c>
      <c r="G506" s="34"/>
      <c r="H506" s="34"/>
      <c r="I506" s="120"/>
      <c r="J506" s="34"/>
      <c r="K506" s="34"/>
      <c r="L506" s="38"/>
      <c r="M506" s="207"/>
      <c r="N506" s="74"/>
      <c r="O506" s="74"/>
      <c r="P506" s="74"/>
      <c r="Q506" s="74"/>
      <c r="R506" s="74"/>
      <c r="S506" s="74"/>
      <c r="T506" s="75"/>
      <c r="AT506" s="12" t="s">
        <v>119</v>
      </c>
      <c r="AU506" s="12" t="s">
        <v>78</v>
      </c>
    </row>
    <row r="507" s="1" customFormat="1" ht="22.5" customHeight="1">
      <c r="B507" s="33"/>
      <c r="C507" s="193" t="s">
        <v>935</v>
      </c>
      <c r="D507" s="193" t="s">
        <v>105</v>
      </c>
      <c r="E507" s="194" t="s">
        <v>936</v>
      </c>
      <c r="F507" s="195" t="s">
        <v>937</v>
      </c>
      <c r="G507" s="196" t="s">
        <v>108</v>
      </c>
      <c r="H507" s="197">
        <v>1</v>
      </c>
      <c r="I507" s="198"/>
      <c r="J507" s="199">
        <f>ROUND(I507*H507,2)</f>
        <v>0</v>
      </c>
      <c r="K507" s="195" t="s">
        <v>109</v>
      </c>
      <c r="L507" s="38"/>
      <c r="M507" s="200" t="s">
        <v>1</v>
      </c>
      <c r="N507" s="201" t="s">
        <v>42</v>
      </c>
      <c r="O507" s="74"/>
      <c r="P507" s="202">
        <f>O507*H507</f>
        <v>0</v>
      </c>
      <c r="Q507" s="202">
        <v>0</v>
      </c>
      <c r="R507" s="202">
        <f>Q507*H507</f>
        <v>0</v>
      </c>
      <c r="S507" s="202">
        <v>0</v>
      </c>
      <c r="T507" s="203">
        <f>S507*H507</f>
        <v>0</v>
      </c>
      <c r="AR507" s="12" t="s">
        <v>110</v>
      </c>
      <c r="AT507" s="12" t="s">
        <v>105</v>
      </c>
      <c r="AU507" s="12" t="s">
        <v>78</v>
      </c>
      <c r="AY507" s="12" t="s">
        <v>102</v>
      </c>
      <c r="BE507" s="204">
        <f>IF(N507="základní",J507,0)</f>
        <v>0</v>
      </c>
      <c r="BF507" s="204">
        <f>IF(N507="snížená",J507,0)</f>
        <v>0</v>
      </c>
      <c r="BG507" s="204">
        <f>IF(N507="zákl. přenesená",J507,0)</f>
        <v>0</v>
      </c>
      <c r="BH507" s="204">
        <f>IF(N507="sníž. přenesená",J507,0)</f>
        <v>0</v>
      </c>
      <c r="BI507" s="204">
        <f>IF(N507="nulová",J507,0)</f>
        <v>0</v>
      </c>
      <c r="BJ507" s="12" t="s">
        <v>76</v>
      </c>
      <c r="BK507" s="204">
        <f>ROUND(I507*H507,2)</f>
        <v>0</v>
      </c>
      <c r="BL507" s="12" t="s">
        <v>110</v>
      </c>
      <c r="BM507" s="12" t="s">
        <v>938</v>
      </c>
    </row>
    <row r="508" s="1" customFormat="1">
      <c r="B508" s="33"/>
      <c r="C508" s="34"/>
      <c r="D508" s="205" t="s">
        <v>112</v>
      </c>
      <c r="E508" s="34"/>
      <c r="F508" s="206" t="s">
        <v>939</v>
      </c>
      <c r="G508" s="34"/>
      <c r="H508" s="34"/>
      <c r="I508" s="120"/>
      <c r="J508" s="34"/>
      <c r="K508" s="34"/>
      <c r="L508" s="38"/>
      <c r="M508" s="207"/>
      <c r="N508" s="74"/>
      <c r="O508" s="74"/>
      <c r="P508" s="74"/>
      <c r="Q508" s="74"/>
      <c r="R508" s="74"/>
      <c r="S508" s="74"/>
      <c r="T508" s="75"/>
      <c r="AT508" s="12" t="s">
        <v>112</v>
      </c>
      <c r="AU508" s="12" t="s">
        <v>78</v>
      </c>
    </row>
    <row r="509" s="1" customFormat="1">
      <c r="B509" s="33"/>
      <c r="C509" s="34"/>
      <c r="D509" s="205" t="s">
        <v>119</v>
      </c>
      <c r="E509" s="34"/>
      <c r="F509" s="208" t="s">
        <v>763</v>
      </c>
      <c r="G509" s="34"/>
      <c r="H509" s="34"/>
      <c r="I509" s="120"/>
      <c r="J509" s="34"/>
      <c r="K509" s="34"/>
      <c r="L509" s="38"/>
      <c r="M509" s="207"/>
      <c r="N509" s="74"/>
      <c r="O509" s="74"/>
      <c r="P509" s="74"/>
      <c r="Q509" s="74"/>
      <c r="R509" s="74"/>
      <c r="S509" s="74"/>
      <c r="T509" s="75"/>
      <c r="AT509" s="12" t="s">
        <v>119</v>
      </c>
      <c r="AU509" s="12" t="s">
        <v>78</v>
      </c>
    </row>
    <row r="510" s="1" customFormat="1" ht="22.5" customHeight="1">
      <c r="B510" s="33"/>
      <c r="C510" s="193" t="s">
        <v>940</v>
      </c>
      <c r="D510" s="193" t="s">
        <v>105</v>
      </c>
      <c r="E510" s="194" t="s">
        <v>941</v>
      </c>
      <c r="F510" s="195" t="s">
        <v>942</v>
      </c>
      <c r="G510" s="196" t="s">
        <v>108</v>
      </c>
      <c r="H510" s="197">
        <v>1</v>
      </c>
      <c r="I510" s="198"/>
      <c r="J510" s="199">
        <f>ROUND(I510*H510,2)</f>
        <v>0</v>
      </c>
      <c r="K510" s="195" t="s">
        <v>109</v>
      </c>
      <c r="L510" s="38"/>
      <c r="M510" s="200" t="s">
        <v>1</v>
      </c>
      <c r="N510" s="201" t="s">
        <v>42</v>
      </c>
      <c r="O510" s="74"/>
      <c r="P510" s="202">
        <f>O510*H510</f>
        <v>0</v>
      </c>
      <c r="Q510" s="202">
        <v>0</v>
      </c>
      <c r="R510" s="202">
        <f>Q510*H510</f>
        <v>0</v>
      </c>
      <c r="S510" s="202">
        <v>0</v>
      </c>
      <c r="T510" s="203">
        <f>S510*H510</f>
        <v>0</v>
      </c>
      <c r="AR510" s="12" t="s">
        <v>110</v>
      </c>
      <c r="AT510" s="12" t="s">
        <v>105</v>
      </c>
      <c r="AU510" s="12" t="s">
        <v>78</v>
      </c>
      <c r="AY510" s="12" t="s">
        <v>102</v>
      </c>
      <c r="BE510" s="204">
        <f>IF(N510="základní",J510,0)</f>
        <v>0</v>
      </c>
      <c r="BF510" s="204">
        <f>IF(N510="snížená",J510,0)</f>
        <v>0</v>
      </c>
      <c r="BG510" s="204">
        <f>IF(N510="zákl. přenesená",J510,0)</f>
        <v>0</v>
      </c>
      <c r="BH510" s="204">
        <f>IF(N510="sníž. přenesená",J510,0)</f>
        <v>0</v>
      </c>
      <c r="BI510" s="204">
        <f>IF(N510="nulová",J510,0)</f>
        <v>0</v>
      </c>
      <c r="BJ510" s="12" t="s">
        <v>76</v>
      </c>
      <c r="BK510" s="204">
        <f>ROUND(I510*H510,2)</f>
        <v>0</v>
      </c>
      <c r="BL510" s="12" t="s">
        <v>110</v>
      </c>
      <c r="BM510" s="12" t="s">
        <v>943</v>
      </c>
    </row>
    <row r="511" s="1" customFormat="1">
      <c r="B511" s="33"/>
      <c r="C511" s="34"/>
      <c r="D511" s="205" t="s">
        <v>112</v>
      </c>
      <c r="E511" s="34"/>
      <c r="F511" s="206" t="s">
        <v>944</v>
      </c>
      <c r="G511" s="34"/>
      <c r="H511" s="34"/>
      <c r="I511" s="120"/>
      <c r="J511" s="34"/>
      <c r="K511" s="34"/>
      <c r="L511" s="38"/>
      <c r="M511" s="207"/>
      <c r="N511" s="74"/>
      <c r="O511" s="74"/>
      <c r="P511" s="74"/>
      <c r="Q511" s="74"/>
      <c r="R511" s="74"/>
      <c r="S511" s="74"/>
      <c r="T511" s="75"/>
      <c r="AT511" s="12" t="s">
        <v>112</v>
      </c>
      <c r="AU511" s="12" t="s">
        <v>78</v>
      </c>
    </row>
    <row r="512" s="1" customFormat="1">
      <c r="B512" s="33"/>
      <c r="C512" s="34"/>
      <c r="D512" s="205" t="s">
        <v>119</v>
      </c>
      <c r="E512" s="34"/>
      <c r="F512" s="208" t="s">
        <v>763</v>
      </c>
      <c r="G512" s="34"/>
      <c r="H512" s="34"/>
      <c r="I512" s="120"/>
      <c r="J512" s="34"/>
      <c r="K512" s="34"/>
      <c r="L512" s="38"/>
      <c r="M512" s="207"/>
      <c r="N512" s="74"/>
      <c r="O512" s="74"/>
      <c r="P512" s="74"/>
      <c r="Q512" s="74"/>
      <c r="R512" s="74"/>
      <c r="S512" s="74"/>
      <c r="T512" s="75"/>
      <c r="AT512" s="12" t="s">
        <v>119</v>
      </c>
      <c r="AU512" s="12" t="s">
        <v>78</v>
      </c>
    </row>
    <row r="513" s="1" customFormat="1" ht="22.5" customHeight="1">
      <c r="B513" s="33"/>
      <c r="C513" s="193" t="s">
        <v>945</v>
      </c>
      <c r="D513" s="193" t="s">
        <v>105</v>
      </c>
      <c r="E513" s="194" t="s">
        <v>946</v>
      </c>
      <c r="F513" s="195" t="s">
        <v>947</v>
      </c>
      <c r="G513" s="196" t="s">
        <v>108</v>
      </c>
      <c r="H513" s="197">
        <v>1</v>
      </c>
      <c r="I513" s="198"/>
      <c r="J513" s="199">
        <f>ROUND(I513*H513,2)</f>
        <v>0</v>
      </c>
      <c r="K513" s="195" t="s">
        <v>109</v>
      </c>
      <c r="L513" s="38"/>
      <c r="M513" s="200" t="s">
        <v>1</v>
      </c>
      <c r="N513" s="201" t="s">
        <v>42</v>
      </c>
      <c r="O513" s="74"/>
      <c r="P513" s="202">
        <f>O513*H513</f>
        <v>0</v>
      </c>
      <c r="Q513" s="202">
        <v>0</v>
      </c>
      <c r="R513" s="202">
        <f>Q513*H513</f>
        <v>0</v>
      </c>
      <c r="S513" s="202">
        <v>0</v>
      </c>
      <c r="T513" s="203">
        <f>S513*H513</f>
        <v>0</v>
      </c>
      <c r="AR513" s="12" t="s">
        <v>110</v>
      </c>
      <c r="AT513" s="12" t="s">
        <v>105</v>
      </c>
      <c r="AU513" s="12" t="s">
        <v>78</v>
      </c>
      <c r="AY513" s="12" t="s">
        <v>102</v>
      </c>
      <c r="BE513" s="204">
        <f>IF(N513="základní",J513,0)</f>
        <v>0</v>
      </c>
      <c r="BF513" s="204">
        <f>IF(N513="snížená",J513,0)</f>
        <v>0</v>
      </c>
      <c r="BG513" s="204">
        <f>IF(N513="zákl. přenesená",J513,0)</f>
        <v>0</v>
      </c>
      <c r="BH513" s="204">
        <f>IF(N513="sníž. přenesená",J513,0)</f>
        <v>0</v>
      </c>
      <c r="BI513" s="204">
        <f>IF(N513="nulová",J513,0)</f>
        <v>0</v>
      </c>
      <c r="BJ513" s="12" t="s">
        <v>76</v>
      </c>
      <c r="BK513" s="204">
        <f>ROUND(I513*H513,2)</f>
        <v>0</v>
      </c>
      <c r="BL513" s="12" t="s">
        <v>110</v>
      </c>
      <c r="BM513" s="12" t="s">
        <v>948</v>
      </c>
    </row>
    <row r="514" s="1" customFormat="1">
      <c r="B514" s="33"/>
      <c r="C514" s="34"/>
      <c r="D514" s="205" t="s">
        <v>112</v>
      </c>
      <c r="E514" s="34"/>
      <c r="F514" s="206" t="s">
        <v>949</v>
      </c>
      <c r="G514" s="34"/>
      <c r="H514" s="34"/>
      <c r="I514" s="120"/>
      <c r="J514" s="34"/>
      <c r="K514" s="34"/>
      <c r="L514" s="38"/>
      <c r="M514" s="207"/>
      <c r="N514" s="74"/>
      <c r="O514" s="74"/>
      <c r="P514" s="74"/>
      <c r="Q514" s="74"/>
      <c r="R514" s="74"/>
      <c r="S514" s="74"/>
      <c r="T514" s="75"/>
      <c r="AT514" s="12" t="s">
        <v>112</v>
      </c>
      <c r="AU514" s="12" t="s">
        <v>78</v>
      </c>
    </row>
    <row r="515" s="1" customFormat="1" ht="22.5" customHeight="1">
      <c r="B515" s="33"/>
      <c r="C515" s="193" t="s">
        <v>950</v>
      </c>
      <c r="D515" s="193" t="s">
        <v>105</v>
      </c>
      <c r="E515" s="194" t="s">
        <v>951</v>
      </c>
      <c r="F515" s="195" t="s">
        <v>952</v>
      </c>
      <c r="G515" s="196" t="s">
        <v>108</v>
      </c>
      <c r="H515" s="197">
        <v>1</v>
      </c>
      <c r="I515" s="198"/>
      <c r="J515" s="199">
        <f>ROUND(I515*H515,2)</f>
        <v>0</v>
      </c>
      <c r="K515" s="195" t="s">
        <v>109</v>
      </c>
      <c r="L515" s="38"/>
      <c r="M515" s="200" t="s">
        <v>1</v>
      </c>
      <c r="N515" s="201" t="s">
        <v>42</v>
      </c>
      <c r="O515" s="74"/>
      <c r="P515" s="202">
        <f>O515*H515</f>
        <v>0</v>
      </c>
      <c r="Q515" s="202">
        <v>0</v>
      </c>
      <c r="R515" s="202">
        <f>Q515*H515</f>
        <v>0</v>
      </c>
      <c r="S515" s="202">
        <v>0</v>
      </c>
      <c r="T515" s="203">
        <f>S515*H515</f>
        <v>0</v>
      </c>
      <c r="AR515" s="12" t="s">
        <v>110</v>
      </c>
      <c r="AT515" s="12" t="s">
        <v>105</v>
      </c>
      <c r="AU515" s="12" t="s">
        <v>78</v>
      </c>
      <c r="AY515" s="12" t="s">
        <v>102</v>
      </c>
      <c r="BE515" s="204">
        <f>IF(N515="základní",J515,0)</f>
        <v>0</v>
      </c>
      <c r="BF515" s="204">
        <f>IF(N515="snížená",J515,0)</f>
        <v>0</v>
      </c>
      <c r="BG515" s="204">
        <f>IF(N515="zákl. přenesená",J515,0)</f>
        <v>0</v>
      </c>
      <c r="BH515" s="204">
        <f>IF(N515="sníž. přenesená",J515,0)</f>
        <v>0</v>
      </c>
      <c r="BI515" s="204">
        <f>IF(N515="nulová",J515,0)</f>
        <v>0</v>
      </c>
      <c r="BJ515" s="12" t="s">
        <v>76</v>
      </c>
      <c r="BK515" s="204">
        <f>ROUND(I515*H515,2)</f>
        <v>0</v>
      </c>
      <c r="BL515" s="12" t="s">
        <v>110</v>
      </c>
      <c r="BM515" s="12" t="s">
        <v>953</v>
      </c>
    </row>
    <row r="516" s="1" customFormat="1">
      <c r="B516" s="33"/>
      <c r="C516" s="34"/>
      <c r="D516" s="205" t="s">
        <v>112</v>
      </c>
      <c r="E516" s="34"/>
      <c r="F516" s="206" t="s">
        <v>954</v>
      </c>
      <c r="G516" s="34"/>
      <c r="H516" s="34"/>
      <c r="I516" s="120"/>
      <c r="J516" s="34"/>
      <c r="K516" s="34"/>
      <c r="L516" s="38"/>
      <c r="M516" s="207"/>
      <c r="N516" s="74"/>
      <c r="O516" s="74"/>
      <c r="P516" s="74"/>
      <c r="Q516" s="74"/>
      <c r="R516" s="74"/>
      <c r="S516" s="74"/>
      <c r="T516" s="75"/>
      <c r="AT516" s="12" t="s">
        <v>112</v>
      </c>
      <c r="AU516" s="12" t="s">
        <v>78</v>
      </c>
    </row>
    <row r="517" s="1" customFormat="1" ht="22.5" customHeight="1">
      <c r="B517" s="33"/>
      <c r="C517" s="193" t="s">
        <v>955</v>
      </c>
      <c r="D517" s="193" t="s">
        <v>105</v>
      </c>
      <c r="E517" s="194" t="s">
        <v>956</v>
      </c>
      <c r="F517" s="195" t="s">
        <v>957</v>
      </c>
      <c r="G517" s="196" t="s">
        <v>822</v>
      </c>
      <c r="H517" s="197">
        <v>1</v>
      </c>
      <c r="I517" s="198"/>
      <c r="J517" s="199">
        <f>ROUND(I517*H517,2)</f>
        <v>0</v>
      </c>
      <c r="K517" s="195" t="s">
        <v>109</v>
      </c>
      <c r="L517" s="38"/>
      <c r="M517" s="200" t="s">
        <v>1</v>
      </c>
      <c r="N517" s="201" t="s">
        <v>42</v>
      </c>
      <c r="O517" s="74"/>
      <c r="P517" s="202">
        <f>O517*H517</f>
        <v>0</v>
      </c>
      <c r="Q517" s="202">
        <v>0</v>
      </c>
      <c r="R517" s="202">
        <f>Q517*H517</f>
        <v>0</v>
      </c>
      <c r="S517" s="202">
        <v>0</v>
      </c>
      <c r="T517" s="203">
        <f>S517*H517</f>
        <v>0</v>
      </c>
      <c r="AR517" s="12" t="s">
        <v>110</v>
      </c>
      <c r="AT517" s="12" t="s">
        <v>105</v>
      </c>
      <c r="AU517" s="12" t="s">
        <v>78</v>
      </c>
      <c r="AY517" s="12" t="s">
        <v>102</v>
      </c>
      <c r="BE517" s="204">
        <f>IF(N517="základní",J517,0)</f>
        <v>0</v>
      </c>
      <c r="BF517" s="204">
        <f>IF(N517="snížená",J517,0)</f>
        <v>0</v>
      </c>
      <c r="BG517" s="204">
        <f>IF(N517="zákl. přenesená",J517,0)</f>
        <v>0</v>
      </c>
      <c r="BH517" s="204">
        <f>IF(N517="sníž. přenesená",J517,0)</f>
        <v>0</v>
      </c>
      <c r="BI517" s="204">
        <f>IF(N517="nulová",J517,0)</f>
        <v>0</v>
      </c>
      <c r="BJ517" s="12" t="s">
        <v>76</v>
      </c>
      <c r="BK517" s="204">
        <f>ROUND(I517*H517,2)</f>
        <v>0</v>
      </c>
      <c r="BL517" s="12" t="s">
        <v>110</v>
      </c>
      <c r="BM517" s="12" t="s">
        <v>958</v>
      </c>
    </row>
    <row r="518" s="1" customFormat="1">
      <c r="B518" s="33"/>
      <c r="C518" s="34"/>
      <c r="D518" s="205" t="s">
        <v>112</v>
      </c>
      <c r="E518" s="34"/>
      <c r="F518" s="206" t="s">
        <v>959</v>
      </c>
      <c r="G518" s="34"/>
      <c r="H518" s="34"/>
      <c r="I518" s="120"/>
      <c r="J518" s="34"/>
      <c r="K518" s="34"/>
      <c r="L518" s="38"/>
      <c r="M518" s="207"/>
      <c r="N518" s="74"/>
      <c r="O518" s="74"/>
      <c r="P518" s="74"/>
      <c r="Q518" s="74"/>
      <c r="R518" s="74"/>
      <c r="S518" s="74"/>
      <c r="T518" s="75"/>
      <c r="AT518" s="12" t="s">
        <v>112</v>
      </c>
      <c r="AU518" s="12" t="s">
        <v>78</v>
      </c>
    </row>
    <row r="519" s="1" customFormat="1" ht="22.5" customHeight="1">
      <c r="B519" s="33"/>
      <c r="C519" s="193" t="s">
        <v>960</v>
      </c>
      <c r="D519" s="193" t="s">
        <v>105</v>
      </c>
      <c r="E519" s="194" t="s">
        <v>961</v>
      </c>
      <c r="F519" s="195" t="s">
        <v>962</v>
      </c>
      <c r="G519" s="196" t="s">
        <v>822</v>
      </c>
      <c r="H519" s="197">
        <v>1</v>
      </c>
      <c r="I519" s="198"/>
      <c r="J519" s="199">
        <f>ROUND(I519*H519,2)</f>
        <v>0</v>
      </c>
      <c r="K519" s="195" t="s">
        <v>109</v>
      </c>
      <c r="L519" s="38"/>
      <c r="M519" s="200" t="s">
        <v>1</v>
      </c>
      <c r="N519" s="201" t="s">
        <v>42</v>
      </c>
      <c r="O519" s="74"/>
      <c r="P519" s="202">
        <f>O519*H519</f>
        <v>0</v>
      </c>
      <c r="Q519" s="202">
        <v>0</v>
      </c>
      <c r="R519" s="202">
        <f>Q519*H519</f>
        <v>0</v>
      </c>
      <c r="S519" s="202">
        <v>0</v>
      </c>
      <c r="T519" s="203">
        <f>S519*H519</f>
        <v>0</v>
      </c>
      <c r="AR519" s="12" t="s">
        <v>110</v>
      </c>
      <c r="AT519" s="12" t="s">
        <v>105</v>
      </c>
      <c r="AU519" s="12" t="s">
        <v>78</v>
      </c>
      <c r="AY519" s="12" t="s">
        <v>102</v>
      </c>
      <c r="BE519" s="204">
        <f>IF(N519="základní",J519,0)</f>
        <v>0</v>
      </c>
      <c r="BF519" s="204">
        <f>IF(N519="snížená",J519,0)</f>
        <v>0</v>
      </c>
      <c r="BG519" s="204">
        <f>IF(N519="zákl. přenesená",J519,0)</f>
        <v>0</v>
      </c>
      <c r="BH519" s="204">
        <f>IF(N519="sníž. přenesená",J519,0)</f>
        <v>0</v>
      </c>
      <c r="BI519" s="204">
        <f>IF(N519="nulová",J519,0)</f>
        <v>0</v>
      </c>
      <c r="BJ519" s="12" t="s">
        <v>76</v>
      </c>
      <c r="BK519" s="204">
        <f>ROUND(I519*H519,2)</f>
        <v>0</v>
      </c>
      <c r="BL519" s="12" t="s">
        <v>110</v>
      </c>
      <c r="BM519" s="12" t="s">
        <v>963</v>
      </c>
    </row>
    <row r="520" s="1" customFormat="1">
      <c r="B520" s="33"/>
      <c r="C520" s="34"/>
      <c r="D520" s="205" t="s">
        <v>112</v>
      </c>
      <c r="E520" s="34"/>
      <c r="F520" s="206" t="s">
        <v>964</v>
      </c>
      <c r="G520" s="34"/>
      <c r="H520" s="34"/>
      <c r="I520" s="120"/>
      <c r="J520" s="34"/>
      <c r="K520" s="34"/>
      <c r="L520" s="38"/>
      <c r="M520" s="207"/>
      <c r="N520" s="74"/>
      <c r="O520" s="74"/>
      <c r="P520" s="74"/>
      <c r="Q520" s="74"/>
      <c r="R520" s="74"/>
      <c r="S520" s="74"/>
      <c r="T520" s="75"/>
      <c r="AT520" s="12" t="s">
        <v>112</v>
      </c>
      <c r="AU520" s="12" t="s">
        <v>78</v>
      </c>
    </row>
    <row r="521" s="1" customFormat="1" ht="22.5" customHeight="1">
      <c r="B521" s="33"/>
      <c r="C521" s="193" t="s">
        <v>965</v>
      </c>
      <c r="D521" s="193" t="s">
        <v>105</v>
      </c>
      <c r="E521" s="194" t="s">
        <v>966</v>
      </c>
      <c r="F521" s="195" t="s">
        <v>967</v>
      </c>
      <c r="G521" s="196" t="s">
        <v>116</v>
      </c>
      <c r="H521" s="197">
        <v>1</v>
      </c>
      <c r="I521" s="198"/>
      <c r="J521" s="199">
        <f>ROUND(I521*H521,2)</f>
        <v>0</v>
      </c>
      <c r="K521" s="195" t="s">
        <v>109</v>
      </c>
      <c r="L521" s="38"/>
      <c r="M521" s="200" t="s">
        <v>1</v>
      </c>
      <c r="N521" s="201" t="s">
        <v>42</v>
      </c>
      <c r="O521" s="74"/>
      <c r="P521" s="202">
        <f>O521*H521</f>
        <v>0</v>
      </c>
      <c r="Q521" s="202">
        <v>0</v>
      </c>
      <c r="R521" s="202">
        <f>Q521*H521</f>
        <v>0</v>
      </c>
      <c r="S521" s="202">
        <v>0</v>
      </c>
      <c r="T521" s="203">
        <f>S521*H521</f>
        <v>0</v>
      </c>
      <c r="AR521" s="12" t="s">
        <v>110</v>
      </c>
      <c r="AT521" s="12" t="s">
        <v>105</v>
      </c>
      <c r="AU521" s="12" t="s">
        <v>78</v>
      </c>
      <c r="AY521" s="12" t="s">
        <v>102</v>
      </c>
      <c r="BE521" s="204">
        <f>IF(N521="základní",J521,0)</f>
        <v>0</v>
      </c>
      <c r="BF521" s="204">
        <f>IF(N521="snížená",J521,0)</f>
        <v>0</v>
      </c>
      <c r="BG521" s="204">
        <f>IF(N521="zákl. přenesená",J521,0)</f>
        <v>0</v>
      </c>
      <c r="BH521" s="204">
        <f>IF(N521="sníž. přenesená",J521,0)</f>
        <v>0</v>
      </c>
      <c r="BI521" s="204">
        <f>IF(N521="nulová",J521,0)</f>
        <v>0</v>
      </c>
      <c r="BJ521" s="12" t="s">
        <v>76</v>
      </c>
      <c r="BK521" s="204">
        <f>ROUND(I521*H521,2)</f>
        <v>0</v>
      </c>
      <c r="BL521" s="12" t="s">
        <v>110</v>
      </c>
      <c r="BM521" s="12" t="s">
        <v>968</v>
      </c>
    </row>
    <row r="522" s="1" customFormat="1">
      <c r="B522" s="33"/>
      <c r="C522" s="34"/>
      <c r="D522" s="205" t="s">
        <v>112</v>
      </c>
      <c r="E522" s="34"/>
      <c r="F522" s="206" t="s">
        <v>969</v>
      </c>
      <c r="G522" s="34"/>
      <c r="H522" s="34"/>
      <c r="I522" s="120"/>
      <c r="J522" s="34"/>
      <c r="K522" s="34"/>
      <c r="L522" s="38"/>
      <c r="M522" s="207"/>
      <c r="N522" s="74"/>
      <c r="O522" s="74"/>
      <c r="P522" s="74"/>
      <c r="Q522" s="74"/>
      <c r="R522" s="74"/>
      <c r="S522" s="74"/>
      <c r="T522" s="75"/>
      <c r="AT522" s="12" t="s">
        <v>112</v>
      </c>
      <c r="AU522" s="12" t="s">
        <v>78</v>
      </c>
    </row>
    <row r="523" s="1" customFormat="1" ht="22.5" customHeight="1">
      <c r="B523" s="33"/>
      <c r="C523" s="193" t="s">
        <v>970</v>
      </c>
      <c r="D523" s="193" t="s">
        <v>105</v>
      </c>
      <c r="E523" s="194" t="s">
        <v>971</v>
      </c>
      <c r="F523" s="195" t="s">
        <v>972</v>
      </c>
      <c r="G523" s="196" t="s">
        <v>116</v>
      </c>
      <c r="H523" s="197">
        <v>1</v>
      </c>
      <c r="I523" s="198"/>
      <c r="J523" s="199">
        <f>ROUND(I523*H523,2)</f>
        <v>0</v>
      </c>
      <c r="K523" s="195" t="s">
        <v>109</v>
      </c>
      <c r="L523" s="38"/>
      <c r="M523" s="200" t="s">
        <v>1</v>
      </c>
      <c r="N523" s="201" t="s">
        <v>42</v>
      </c>
      <c r="O523" s="74"/>
      <c r="P523" s="202">
        <f>O523*H523</f>
        <v>0</v>
      </c>
      <c r="Q523" s="202">
        <v>0</v>
      </c>
      <c r="R523" s="202">
        <f>Q523*H523</f>
        <v>0</v>
      </c>
      <c r="S523" s="202">
        <v>0</v>
      </c>
      <c r="T523" s="203">
        <f>S523*H523</f>
        <v>0</v>
      </c>
      <c r="AR523" s="12" t="s">
        <v>110</v>
      </c>
      <c r="AT523" s="12" t="s">
        <v>105</v>
      </c>
      <c r="AU523" s="12" t="s">
        <v>78</v>
      </c>
      <c r="AY523" s="12" t="s">
        <v>102</v>
      </c>
      <c r="BE523" s="204">
        <f>IF(N523="základní",J523,0)</f>
        <v>0</v>
      </c>
      <c r="BF523" s="204">
        <f>IF(N523="snížená",J523,0)</f>
        <v>0</v>
      </c>
      <c r="BG523" s="204">
        <f>IF(N523="zákl. přenesená",J523,0)</f>
        <v>0</v>
      </c>
      <c r="BH523" s="204">
        <f>IF(N523="sníž. přenesená",J523,0)</f>
        <v>0</v>
      </c>
      <c r="BI523" s="204">
        <f>IF(N523="nulová",J523,0)</f>
        <v>0</v>
      </c>
      <c r="BJ523" s="12" t="s">
        <v>76</v>
      </c>
      <c r="BK523" s="204">
        <f>ROUND(I523*H523,2)</f>
        <v>0</v>
      </c>
      <c r="BL523" s="12" t="s">
        <v>110</v>
      </c>
      <c r="BM523" s="12" t="s">
        <v>973</v>
      </c>
    </row>
    <row r="524" s="1" customFormat="1">
      <c r="B524" s="33"/>
      <c r="C524" s="34"/>
      <c r="D524" s="205" t="s">
        <v>112</v>
      </c>
      <c r="E524" s="34"/>
      <c r="F524" s="206" t="s">
        <v>974</v>
      </c>
      <c r="G524" s="34"/>
      <c r="H524" s="34"/>
      <c r="I524" s="120"/>
      <c r="J524" s="34"/>
      <c r="K524" s="34"/>
      <c r="L524" s="38"/>
      <c r="M524" s="207"/>
      <c r="N524" s="74"/>
      <c r="O524" s="74"/>
      <c r="P524" s="74"/>
      <c r="Q524" s="74"/>
      <c r="R524" s="74"/>
      <c r="S524" s="74"/>
      <c r="T524" s="75"/>
      <c r="AT524" s="12" t="s">
        <v>112</v>
      </c>
      <c r="AU524" s="12" t="s">
        <v>78</v>
      </c>
    </row>
    <row r="525" s="1" customFormat="1" ht="22.5" customHeight="1">
      <c r="B525" s="33"/>
      <c r="C525" s="193" t="s">
        <v>975</v>
      </c>
      <c r="D525" s="193" t="s">
        <v>105</v>
      </c>
      <c r="E525" s="194" t="s">
        <v>976</v>
      </c>
      <c r="F525" s="195" t="s">
        <v>977</v>
      </c>
      <c r="G525" s="196" t="s">
        <v>116</v>
      </c>
      <c r="H525" s="197">
        <v>1</v>
      </c>
      <c r="I525" s="198"/>
      <c r="J525" s="199">
        <f>ROUND(I525*H525,2)</f>
        <v>0</v>
      </c>
      <c r="K525" s="195" t="s">
        <v>109</v>
      </c>
      <c r="L525" s="38"/>
      <c r="M525" s="200" t="s">
        <v>1</v>
      </c>
      <c r="N525" s="201" t="s">
        <v>42</v>
      </c>
      <c r="O525" s="74"/>
      <c r="P525" s="202">
        <f>O525*H525</f>
        <v>0</v>
      </c>
      <c r="Q525" s="202">
        <v>0</v>
      </c>
      <c r="R525" s="202">
        <f>Q525*H525</f>
        <v>0</v>
      </c>
      <c r="S525" s="202">
        <v>0</v>
      </c>
      <c r="T525" s="203">
        <f>S525*H525</f>
        <v>0</v>
      </c>
      <c r="AR525" s="12" t="s">
        <v>110</v>
      </c>
      <c r="AT525" s="12" t="s">
        <v>105</v>
      </c>
      <c r="AU525" s="12" t="s">
        <v>78</v>
      </c>
      <c r="AY525" s="12" t="s">
        <v>102</v>
      </c>
      <c r="BE525" s="204">
        <f>IF(N525="základní",J525,0)</f>
        <v>0</v>
      </c>
      <c r="BF525" s="204">
        <f>IF(N525="snížená",J525,0)</f>
        <v>0</v>
      </c>
      <c r="BG525" s="204">
        <f>IF(N525="zákl. přenesená",J525,0)</f>
        <v>0</v>
      </c>
      <c r="BH525" s="204">
        <f>IF(N525="sníž. přenesená",J525,0)</f>
        <v>0</v>
      </c>
      <c r="BI525" s="204">
        <f>IF(N525="nulová",J525,0)</f>
        <v>0</v>
      </c>
      <c r="BJ525" s="12" t="s">
        <v>76</v>
      </c>
      <c r="BK525" s="204">
        <f>ROUND(I525*H525,2)</f>
        <v>0</v>
      </c>
      <c r="BL525" s="12" t="s">
        <v>110</v>
      </c>
      <c r="BM525" s="12" t="s">
        <v>978</v>
      </c>
    </row>
    <row r="526" s="1" customFormat="1">
      <c r="B526" s="33"/>
      <c r="C526" s="34"/>
      <c r="D526" s="205" t="s">
        <v>112</v>
      </c>
      <c r="E526" s="34"/>
      <c r="F526" s="206" t="s">
        <v>979</v>
      </c>
      <c r="G526" s="34"/>
      <c r="H526" s="34"/>
      <c r="I526" s="120"/>
      <c r="J526" s="34"/>
      <c r="K526" s="34"/>
      <c r="L526" s="38"/>
      <c r="M526" s="207"/>
      <c r="N526" s="74"/>
      <c r="O526" s="74"/>
      <c r="P526" s="74"/>
      <c r="Q526" s="74"/>
      <c r="R526" s="74"/>
      <c r="S526" s="74"/>
      <c r="T526" s="75"/>
      <c r="AT526" s="12" t="s">
        <v>112</v>
      </c>
      <c r="AU526" s="12" t="s">
        <v>78</v>
      </c>
    </row>
    <row r="527" s="1" customFormat="1" ht="22.5" customHeight="1">
      <c r="B527" s="33"/>
      <c r="C527" s="193" t="s">
        <v>980</v>
      </c>
      <c r="D527" s="193" t="s">
        <v>105</v>
      </c>
      <c r="E527" s="194" t="s">
        <v>981</v>
      </c>
      <c r="F527" s="195" t="s">
        <v>982</v>
      </c>
      <c r="G527" s="196" t="s">
        <v>116</v>
      </c>
      <c r="H527" s="197">
        <v>1</v>
      </c>
      <c r="I527" s="198"/>
      <c r="J527" s="199">
        <f>ROUND(I527*H527,2)</f>
        <v>0</v>
      </c>
      <c r="K527" s="195" t="s">
        <v>109</v>
      </c>
      <c r="L527" s="38"/>
      <c r="M527" s="200" t="s">
        <v>1</v>
      </c>
      <c r="N527" s="201" t="s">
        <v>42</v>
      </c>
      <c r="O527" s="74"/>
      <c r="P527" s="202">
        <f>O527*H527</f>
        <v>0</v>
      </c>
      <c r="Q527" s="202">
        <v>0</v>
      </c>
      <c r="R527" s="202">
        <f>Q527*H527</f>
        <v>0</v>
      </c>
      <c r="S527" s="202">
        <v>0</v>
      </c>
      <c r="T527" s="203">
        <f>S527*H527</f>
        <v>0</v>
      </c>
      <c r="AR527" s="12" t="s">
        <v>110</v>
      </c>
      <c r="AT527" s="12" t="s">
        <v>105</v>
      </c>
      <c r="AU527" s="12" t="s">
        <v>78</v>
      </c>
      <c r="AY527" s="12" t="s">
        <v>102</v>
      </c>
      <c r="BE527" s="204">
        <f>IF(N527="základní",J527,0)</f>
        <v>0</v>
      </c>
      <c r="BF527" s="204">
        <f>IF(N527="snížená",J527,0)</f>
        <v>0</v>
      </c>
      <c r="BG527" s="204">
        <f>IF(N527="zákl. přenesená",J527,0)</f>
        <v>0</v>
      </c>
      <c r="BH527" s="204">
        <f>IF(N527="sníž. přenesená",J527,0)</f>
        <v>0</v>
      </c>
      <c r="BI527" s="204">
        <f>IF(N527="nulová",J527,0)</f>
        <v>0</v>
      </c>
      <c r="BJ527" s="12" t="s">
        <v>76</v>
      </c>
      <c r="BK527" s="204">
        <f>ROUND(I527*H527,2)</f>
        <v>0</v>
      </c>
      <c r="BL527" s="12" t="s">
        <v>110</v>
      </c>
      <c r="BM527" s="12" t="s">
        <v>983</v>
      </c>
    </row>
    <row r="528" s="1" customFormat="1">
      <c r="B528" s="33"/>
      <c r="C528" s="34"/>
      <c r="D528" s="205" t="s">
        <v>112</v>
      </c>
      <c r="E528" s="34"/>
      <c r="F528" s="206" t="s">
        <v>984</v>
      </c>
      <c r="G528" s="34"/>
      <c r="H528" s="34"/>
      <c r="I528" s="120"/>
      <c r="J528" s="34"/>
      <c r="K528" s="34"/>
      <c r="L528" s="38"/>
      <c r="M528" s="207"/>
      <c r="N528" s="74"/>
      <c r="O528" s="74"/>
      <c r="P528" s="74"/>
      <c r="Q528" s="74"/>
      <c r="R528" s="74"/>
      <c r="S528" s="74"/>
      <c r="T528" s="75"/>
      <c r="AT528" s="12" t="s">
        <v>112</v>
      </c>
      <c r="AU528" s="12" t="s">
        <v>78</v>
      </c>
    </row>
    <row r="529" s="1" customFormat="1" ht="22.5" customHeight="1">
      <c r="B529" s="33"/>
      <c r="C529" s="193" t="s">
        <v>985</v>
      </c>
      <c r="D529" s="193" t="s">
        <v>105</v>
      </c>
      <c r="E529" s="194" t="s">
        <v>986</v>
      </c>
      <c r="F529" s="195" t="s">
        <v>987</v>
      </c>
      <c r="G529" s="196" t="s">
        <v>116</v>
      </c>
      <c r="H529" s="197">
        <v>1</v>
      </c>
      <c r="I529" s="198"/>
      <c r="J529" s="199">
        <f>ROUND(I529*H529,2)</f>
        <v>0</v>
      </c>
      <c r="K529" s="195" t="s">
        <v>109</v>
      </c>
      <c r="L529" s="38"/>
      <c r="M529" s="200" t="s">
        <v>1</v>
      </c>
      <c r="N529" s="201" t="s">
        <v>42</v>
      </c>
      <c r="O529" s="74"/>
      <c r="P529" s="202">
        <f>O529*H529</f>
        <v>0</v>
      </c>
      <c r="Q529" s="202">
        <v>0</v>
      </c>
      <c r="R529" s="202">
        <f>Q529*H529</f>
        <v>0</v>
      </c>
      <c r="S529" s="202">
        <v>0</v>
      </c>
      <c r="T529" s="203">
        <f>S529*H529</f>
        <v>0</v>
      </c>
      <c r="AR529" s="12" t="s">
        <v>110</v>
      </c>
      <c r="AT529" s="12" t="s">
        <v>105</v>
      </c>
      <c r="AU529" s="12" t="s">
        <v>78</v>
      </c>
      <c r="AY529" s="12" t="s">
        <v>102</v>
      </c>
      <c r="BE529" s="204">
        <f>IF(N529="základní",J529,0)</f>
        <v>0</v>
      </c>
      <c r="BF529" s="204">
        <f>IF(N529="snížená",J529,0)</f>
        <v>0</v>
      </c>
      <c r="BG529" s="204">
        <f>IF(N529="zákl. přenesená",J529,0)</f>
        <v>0</v>
      </c>
      <c r="BH529" s="204">
        <f>IF(N529="sníž. přenesená",J529,0)</f>
        <v>0</v>
      </c>
      <c r="BI529" s="204">
        <f>IF(N529="nulová",J529,0)</f>
        <v>0</v>
      </c>
      <c r="BJ529" s="12" t="s">
        <v>76</v>
      </c>
      <c r="BK529" s="204">
        <f>ROUND(I529*H529,2)</f>
        <v>0</v>
      </c>
      <c r="BL529" s="12" t="s">
        <v>110</v>
      </c>
      <c r="BM529" s="12" t="s">
        <v>988</v>
      </c>
    </row>
    <row r="530" s="1" customFormat="1">
      <c r="B530" s="33"/>
      <c r="C530" s="34"/>
      <c r="D530" s="205" t="s">
        <v>112</v>
      </c>
      <c r="E530" s="34"/>
      <c r="F530" s="206" t="s">
        <v>989</v>
      </c>
      <c r="G530" s="34"/>
      <c r="H530" s="34"/>
      <c r="I530" s="120"/>
      <c r="J530" s="34"/>
      <c r="K530" s="34"/>
      <c r="L530" s="38"/>
      <c r="M530" s="207"/>
      <c r="N530" s="74"/>
      <c r="O530" s="74"/>
      <c r="P530" s="74"/>
      <c r="Q530" s="74"/>
      <c r="R530" s="74"/>
      <c r="S530" s="74"/>
      <c r="T530" s="75"/>
      <c r="AT530" s="12" t="s">
        <v>112</v>
      </c>
      <c r="AU530" s="12" t="s">
        <v>78</v>
      </c>
    </row>
    <row r="531" s="1" customFormat="1" ht="22.5" customHeight="1">
      <c r="B531" s="33"/>
      <c r="C531" s="193" t="s">
        <v>990</v>
      </c>
      <c r="D531" s="193" t="s">
        <v>105</v>
      </c>
      <c r="E531" s="194" t="s">
        <v>991</v>
      </c>
      <c r="F531" s="195" t="s">
        <v>992</v>
      </c>
      <c r="G531" s="196" t="s">
        <v>108</v>
      </c>
      <c r="H531" s="197">
        <v>1</v>
      </c>
      <c r="I531" s="198"/>
      <c r="J531" s="199">
        <f>ROUND(I531*H531,2)</f>
        <v>0</v>
      </c>
      <c r="K531" s="195" t="s">
        <v>109</v>
      </c>
      <c r="L531" s="38"/>
      <c r="M531" s="200" t="s">
        <v>1</v>
      </c>
      <c r="N531" s="201" t="s">
        <v>42</v>
      </c>
      <c r="O531" s="74"/>
      <c r="P531" s="202">
        <f>O531*H531</f>
        <v>0</v>
      </c>
      <c r="Q531" s="202">
        <v>0</v>
      </c>
      <c r="R531" s="202">
        <f>Q531*H531</f>
        <v>0</v>
      </c>
      <c r="S531" s="202">
        <v>0</v>
      </c>
      <c r="T531" s="203">
        <f>S531*H531</f>
        <v>0</v>
      </c>
      <c r="AR531" s="12" t="s">
        <v>110</v>
      </c>
      <c r="AT531" s="12" t="s">
        <v>105</v>
      </c>
      <c r="AU531" s="12" t="s">
        <v>78</v>
      </c>
      <c r="AY531" s="12" t="s">
        <v>102</v>
      </c>
      <c r="BE531" s="204">
        <f>IF(N531="základní",J531,0)</f>
        <v>0</v>
      </c>
      <c r="BF531" s="204">
        <f>IF(N531="snížená",J531,0)</f>
        <v>0</v>
      </c>
      <c r="BG531" s="204">
        <f>IF(N531="zákl. přenesená",J531,0)</f>
        <v>0</v>
      </c>
      <c r="BH531" s="204">
        <f>IF(N531="sníž. přenesená",J531,0)</f>
        <v>0</v>
      </c>
      <c r="BI531" s="204">
        <f>IF(N531="nulová",J531,0)</f>
        <v>0</v>
      </c>
      <c r="BJ531" s="12" t="s">
        <v>76</v>
      </c>
      <c r="BK531" s="204">
        <f>ROUND(I531*H531,2)</f>
        <v>0</v>
      </c>
      <c r="BL531" s="12" t="s">
        <v>110</v>
      </c>
      <c r="BM531" s="12" t="s">
        <v>993</v>
      </c>
    </row>
    <row r="532" s="1" customFormat="1">
      <c r="B532" s="33"/>
      <c r="C532" s="34"/>
      <c r="D532" s="205" t="s">
        <v>112</v>
      </c>
      <c r="E532" s="34"/>
      <c r="F532" s="206" t="s">
        <v>994</v>
      </c>
      <c r="G532" s="34"/>
      <c r="H532" s="34"/>
      <c r="I532" s="120"/>
      <c r="J532" s="34"/>
      <c r="K532" s="34"/>
      <c r="L532" s="38"/>
      <c r="M532" s="207"/>
      <c r="N532" s="74"/>
      <c r="O532" s="74"/>
      <c r="P532" s="74"/>
      <c r="Q532" s="74"/>
      <c r="R532" s="74"/>
      <c r="S532" s="74"/>
      <c r="T532" s="75"/>
      <c r="AT532" s="12" t="s">
        <v>112</v>
      </c>
      <c r="AU532" s="12" t="s">
        <v>78</v>
      </c>
    </row>
    <row r="533" s="1" customFormat="1" ht="22.5" customHeight="1">
      <c r="B533" s="33"/>
      <c r="C533" s="193" t="s">
        <v>995</v>
      </c>
      <c r="D533" s="193" t="s">
        <v>105</v>
      </c>
      <c r="E533" s="194" t="s">
        <v>996</v>
      </c>
      <c r="F533" s="195" t="s">
        <v>997</v>
      </c>
      <c r="G533" s="196" t="s">
        <v>108</v>
      </c>
      <c r="H533" s="197">
        <v>1</v>
      </c>
      <c r="I533" s="198"/>
      <c r="J533" s="199">
        <f>ROUND(I533*H533,2)</f>
        <v>0</v>
      </c>
      <c r="K533" s="195" t="s">
        <v>109</v>
      </c>
      <c r="L533" s="38"/>
      <c r="M533" s="200" t="s">
        <v>1</v>
      </c>
      <c r="N533" s="201" t="s">
        <v>42</v>
      </c>
      <c r="O533" s="74"/>
      <c r="P533" s="202">
        <f>O533*H533</f>
        <v>0</v>
      </c>
      <c r="Q533" s="202">
        <v>0</v>
      </c>
      <c r="R533" s="202">
        <f>Q533*H533</f>
        <v>0</v>
      </c>
      <c r="S533" s="202">
        <v>0</v>
      </c>
      <c r="T533" s="203">
        <f>S533*H533</f>
        <v>0</v>
      </c>
      <c r="AR533" s="12" t="s">
        <v>110</v>
      </c>
      <c r="AT533" s="12" t="s">
        <v>105</v>
      </c>
      <c r="AU533" s="12" t="s">
        <v>78</v>
      </c>
      <c r="AY533" s="12" t="s">
        <v>102</v>
      </c>
      <c r="BE533" s="204">
        <f>IF(N533="základní",J533,0)</f>
        <v>0</v>
      </c>
      <c r="BF533" s="204">
        <f>IF(N533="snížená",J533,0)</f>
        <v>0</v>
      </c>
      <c r="BG533" s="204">
        <f>IF(N533="zákl. přenesená",J533,0)</f>
        <v>0</v>
      </c>
      <c r="BH533" s="204">
        <f>IF(N533="sníž. přenesená",J533,0)</f>
        <v>0</v>
      </c>
      <c r="BI533" s="204">
        <f>IF(N533="nulová",J533,0)</f>
        <v>0</v>
      </c>
      <c r="BJ533" s="12" t="s">
        <v>76</v>
      </c>
      <c r="BK533" s="204">
        <f>ROUND(I533*H533,2)</f>
        <v>0</v>
      </c>
      <c r="BL533" s="12" t="s">
        <v>110</v>
      </c>
      <c r="BM533" s="12" t="s">
        <v>998</v>
      </c>
    </row>
    <row r="534" s="1" customFormat="1">
      <c r="B534" s="33"/>
      <c r="C534" s="34"/>
      <c r="D534" s="205" t="s">
        <v>112</v>
      </c>
      <c r="E534" s="34"/>
      <c r="F534" s="206" t="s">
        <v>999</v>
      </c>
      <c r="G534" s="34"/>
      <c r="H534" s="34"/>
      <c r="I534" s="120"/>
      <c r="J534" s="34"/>
      <c r="K534" s="34"/>
      <c r="L534" s="38"/>
      <c r="M534" s="207"/>
      <c r="N534" s="74"/>
      <c r="O534" s="74"/>
      <c r="P534" s="74"/>
      <c r="Q534" s="74"/>
      <c r="R534" s="74"/>
      <c r="S534" s="74"/>
      <c r="T534" s="75"/>
      <c r="AT534" s="12" t="s">
        <v>112</v>
      </c>
      <c r="AU534" s="12" t="s">
        <v>78</v>
      </c>
    </row>
    <row r="535" s="1" customFormat="1" ht="22.5" customHeight="1">
      <c r="B535" s="33"/>
      <c r="C535" s="193" t="s">
        <v>1000</v>
      </c>
      <c r="D535" s="193" t="s">
        <v>105</v>
      </c>
      <c r="E535" s="194" t="s">
        <v>1001</v>
      </c>
      <c r="F535" s="195" t="s">
        <v>1002</v>
      </c>
      <c r="G535" s="196" t="s">
        <v>116</v>
      </c>
      <c r="H535" s="197">
        <v>1</v>
      </c>
      <c r="I535" s="198"/>
      <c r="J535" s="199">
        <f>ROUND(I535*H535,2)</f>
        <v>0</v>
      </c>
      <c r="K535" s="195" t="s">
        <v>109</v>
      </c>
      <c r="L535" s="38"/>
      <c r="M535" s="200" t="s">
        <v>1</v>
      </c>
      <c r="N535" s="201" t="s">
        <v>42</v>
      </c>
      <c r="O535" s="74"/>
      <c r="P535" s="202">
        <f>O535*H535</f>
        <v>0</v>
      </c>
      <c r="Q535" s="202">
        <v>0</v>
      </c>
      <c r="R535" s="202">
        <f>Q535*H535</f>
        <v>0</v>
      </c>
      <c r="S535" s="202">
        <v>0</v>
      </c>
      <c r="T535" s="203">
        <f>S535*H535</f>
        <v>0</v>
      </c>
      <c r="AR535" s="12" t="s">
        <v>110</v>
      </c>
      <c r="AT535" s="12" t="s">
        <v>105</v>
      </c>
      <c r="AU535" s="12" t="s">
        <v>78</v>
      </c>
      <c r="AY535" s="12" t="s">
        <v>102</v>
      </c>
      <c r="BE535" s="204">
        <f>IF(N535="základní",J535,0)</f>
        <v>0</v>
      </c>
      <c r="BF535" s="204">
        <f>IF(N535="snížená",J535,0)</f>
        <v>0</v>
      </c>
      <c r="BG535" s="204">
        <f>IF(N535="zákl. přenesená",J535,0)</f>
        <v>0</v>
      </c>
      <c r="BH535" s="204">
        <f>IF(N535="sníž. přenesená",J535,0)</f>
        <v>0</v>
      </c>
      <c r="BI535" s="204">
        <f>IF(N535="nulová",J535,0)</f>
        <v>0</v>
      </c>
      <c r="BJ535" s="12" t="s">
        <v>76</v>
      </c>
      <c r="BK535" s="204">
        <f>ROUND(I535*H535,2)</f>
        <v>0</v>
      </c>
      <c r="BL535" s="12" t="s">
        <v>110</v>
      </c>
      <c r="BM535" s="12" t="s">
        <v>1003</v>
      </c>
    </row>
    <row r="536" s="1" customFormat="1">
      <c r="B536" s="33"/>
      <c r="C536" s="34"/>
      <c r="D536" s="205" t="s">
        <v>112</v>
      </c>
      <c r="E536" s="34"/>
      <c r="F536" s="206" t="s">
        <v>1004</v>
      </c>
      <c r="G536" s="34"/>
      <c r="H536" s="34"/>
      <c r="I536" s="120"/>
      <c r="J536" s="34"/>
      <c r="K536" s="34"/>
      <c r="L536" s="38"/>
      <c r="M536" s="207"/>
      <c r="N536" s="74"/>
      <c r="O536" s="74"/>
      <c r="P536" s="74"/>
      <c r="Q536" s="74"/>
      <c r="R536" s="74"/>
      <c r="S536" s="74"/>
      <c r="T536" s="75"/>
      <c r="AT536" s="12" t="s">
        <v>112</v>
      </c>
      <c r="AU536" s="12" t="s">
        <v>78</v>
      </c>
    </row>
    <row r="537" s="1" customFormat="1" ht="22.5" customHeight="1">
      <c r="B537" s="33"/>
      <c r="C537" s="193" t="s">
        <v>1005</v>
      </c>
      <c r="D537" s="193" t="s">
        <v>105</v>
      </c>
      <c r="E537" s="194" t="s">
        <v>1006</v>
      </c>
      <c r="F537" s="195" t="s">
        <v>1007</v>
      </c>
      <c r="G537" s="196" t="s">
        <v>116</v>
      </c>
      <c r="H537" s="197">
        <v>1</v>
      </c>
      <c r="I537" s="198"/>
      <c r="J537" s="199">
        <f>ROUND(I537*H537,2)</f>
        <v>0</v>
      </c>
      <c r="K537" s="195" t="s">
        <v>109</v>
      </c>
      <c r="L537" s="38"/>
      <c r="M537" s="200" t="s">
        <v>1</v>
      </c>
      <c r="N537" s="201" t="s">
        <v>42</v>
      </c>
      <c r="O537" s="74"/>
      <c r="P537" s="202">
        <f>O537*H537</f>
        <v>0</v>
      </c>
      <c r="Q537" s="202">
        <v>0</v>
      </c>
      <c r="R537" s="202">
        <f>Q537*H537</f>
        <v>0</v>
      </c>
      <c r="S537" s="202">
        <v>0</v>
      </c>
      <c r="T537" s="203">
        <f>S537*H537</f>
        <v>0</v>
      </c>
      <c r="AR537" s="12" t="s">
        <v>110</v>
      </c>
      <c r="AT537" s="12" t="s">
        <v>105</v>
      </c>
      <c r="AU537" s="12" t="s">
        <v>78</v>
      </c>
      <c r="AY537" s="12" t="s">
        <v>102</v>
      </c>
      <c r="BE537" s="204">
        <f>IF(N537="základní",J537,0)</f>
        <v>0</v>
      </c>
      <c r="BF537" s="204">
        <f>IF(N537="snížená",J537,0)</f>
        <v>0</v>
      </c>
      <c r="BG537" s="204">
        <f>IF(N537="zákl. přenesená",J537,0)</f>
        <v>0</v>
      </c>
      <c r="BH537" s="204">
        <f>IF(N537="sníž. přenesená",J537,0)</f>
        <v>0</v>
      </c>
      <c r="BI537" s="204">
        <f>IF(N537="nulová",J537,0)</f>
        <v>0</v>
      </c>
      <c r="BJ537" s="12" t="s">
        <v>76</v>
      </c>
      <c r="BK537" s="204">
        <f>ROUND(I537*H537,2)</f>
        <v>0</v>
      </c>
      <c r="BL537" s="12" t="s">
        <v>110</v>
      </c>
      <c r="BM537" s="12" t="s">
        <v>1008</v>
      </c>
    </row>
    <row r="538" s="1" customFormat="1">
      <c r="B538" s="33"/>
      <c r="C538" s="34"/>
      <c r="D538" s="205" t="s">
        <v>112</v>
      </c>
      <c r="E538" s="34"/>
      <c r="F538" s="206" t="s">
        <v>1009</v>
      </c>
      <c r="G538" s="34"/>
      <c r="H538" s="34"/>
      <c r="I538" s="120"/>
      <c r="J538" s="34"/>
      <c r="K538" s="34"/>
      <c r="L538" s="38"/>
      <c r="M538" s="207"/>
      <c r="N538" s="74"/>
      <c r="O538" s="74"/>
      <c r="P538" s="74"/>
      <c r="Q538" s="74"/>
      <c r="R538" s="74"/>
      <c r="S538" s="74"/>
      <c r="T538" s="75"/>
      <c r="AT538" s="12" t="s">
        <v>112</v>
      </c>
      <c r="AU538" s="12" t="s">
        <v>78</v>
      </c>
    </row>
    <row r="539" s="1" customFormat="1" ht="22.5" customHeight="1">
      <c r="B539" s="33"/>
      <c r="C539" s="193" t="s">
        <v>1010</v>
      </c>
      <c r="D539" s="193" t="s">
        <v>105</v>
      </c>
      <c r="E539" s="194" t="s">
        <v>1011</v>
      </c>
      <c r="F539" s="195" t="s">
        <v>1012</v>
      </c>
      <c r="G539" s="196" t="s">
        <v>116</v>
      </c>
      <c r="H539" s="197">
        <v>1</v>
      </c>
      <c r="I539" s="198"/>
      <c r="J539" s="199">
        <f>ROUND(I539*H539,2)</f>
        <v>0</v>
      </c>
      <c r="K539" s="195" t="s">
        <v>109</v>
      </c>
      <c r="L539" s="38"/>
      <c r="M539" s="200" t="s">
        <v>1</v>
      </c>
      <c r="N539" s="201" t="s">
        <v>42</v>
      </c>
      <c r="O539" s="74"/>
      <c r="P539" s="202">
        <f>O539*H539</f>
        <v>0</v>
      </c>
      <c r="Q539" s="202">
        <v>0</v>
      </c>
      <c r="R539" s="202">
        <f>Q539*H539</f>
        <v>0</v>
      </c>
      <c r="S539" s="202">
        <v>0</v>
      </c>
      <c r="T539" s="203">
        <f>S539*H539</f>
        <v>0</v>
      </c>
      <c r="AR539" s="12" t="s">
        <v>110</v>
      </c>
      <c r="AT539" s="12" t="s">
        <v>105</v>
      </c>
      <c r="AU539" s="12" t="s">
        <v>78</v>
      </c>
      <c r="AY539" s="12" t="s">
        <v>102</v>
      </c>
      <c r="BE539" s="204">
        <f>IF(N539="základní",J539,0)</f>
        <v>0</v>
      </c>
      <c r="BF539" s="204">
        <f>IF(N539="snížená",J539,0)</f>
        <v>0</v>
      </c>
      <c r="BG539" s="204">
        <f>IF(N539="zákl. přenesená",J539,0)</f>
        <v>0</v>
      </c>
      <c r="BH539" s="204">
        <f>IF(N539="sníž. přenesená",J539,0)</f>
        <v>0</v>
      </c>
      <c r="BI539" s="204">
        <f>IF(N539="nulová",J539,0)</f>
        <v>0</v>
      </c>
      <c r="BJ539" s="12" t="s">
        <v>76</v>
      </c>
      <c r="BK539" s="204">
        <f>ROUND(I539*H539,2)</f>
        <v>0</v>
      </c>
      <c r="BL539" s="12" t="s">
        <v>110</v>
      </c>
      <c r="BM539" s="12" t="s">
        <v>1013</v>
      </c>
    </row>
    <row r="540" s="1" customFormat="1">
      <c r="B540" s="33"/>
      <c r="C540" s="34"/>
      <c r="D540" s="205" t="s">
        <v>112</v>
      </c>
      <c r="E540" s="34"/>
      <c r="F540" s="206" t="s">
        <v>1014</v>
      </c>
      <c r="G540" s="34"/>
      <c r="H540" s="34"/>
      <c r="I540" s="120"/>
      <c r="J540" s="34"/>
      <c r="K540" s="34"/>
      <c r="L540" s="38"/>
      <c r="M540" s="207"/>
      <c r="N540" s="74"/>
      <c r="O540" s="74"/>
      <c r="P540" s="74"/>
      <c r="Q540" s="74"/>
      <c r="R540" s="74"/>
      <c r="S540" s="74"/>
      <c r="T540" s="75"/>
      <c r="AT540" s="12" t="s">
        <v>112</v>
      </c>
      <c r="AU540" s="12" t="s">
        <v>78</v>
      </c>
    </row>
    <row r="541" s="1" customFormat="1" ht="22.5" customHeight="1">
      <c r="B541" s="33"/>
      <c r="C541" s="193" t="s">
        <v>1015</v>
      </c>
      <c r="D541" s="193" t="s">
        <v>105</v>
      </c>
      <c r="E541" s="194" t="s">
        <v>1016</v>
      </c>
      <c r="F541" s="195" t="s">
        <v>1017</v>
      </c>
      <c r="G541" s="196" t="s">
        <v>116</v>
      </c>
      <c r="H541" s="197">
        <v>1</v>
      </c>
      <c r="I541" s="198"/>
      <c r="J541" s="199">
        <f>ROUND(I541*H541,2)</f>
        <v>0</v>
      </c>
      <c r="K541" s="195" t="s">
        <v>109</v>
      </c>
      <c r="L541" s="38"/>
      <c r="M541" s="200" t="s">
        <v>1</v>
      </c>
      <c r="N541" s="201" t="s">
        <v>42</v>
      </c>
      <c r="O541" s="74"/>
      <c r="P541" s="202">
        <f>O541*H541</f>
        <v>0</v>
      </c>
      <c r="Q541" s="202">
        <v>0</v>
      </c>
      <c r="R541" s="202">
        <f>Q541*H541</f>
        <v>0</v>
      </c>
      <c r="S541" s="202">
        <v>0</v>
      </c>
      <c r="T541" s="203">
        <f>S541*H541</f>
        <v>0</v>
      </c>
      <c r="AR541" s="12" t="s">
        <v>110</v>
      </c>
      <c r="AT541" s="12" t="s">
        <v>105</v>
      </c>
      <c r="AU541" s="12" t="s">
        <v>78</v>
      </c>
      <c r="AY541" s="12" t="s">
        <v>102</v>
      </c>
      <c r="BE541" s="204">
        <f>IF(N541="základní",J541,0)</f>
        <v>0</v>
      </c>
      <c r="BF541" s="204">
        <f>IF(N541="snížená",J541,0)</f>
        <v>0</v>
      </c>
      <c r="BG541" s="204">
        <f>IF(N541="zákl. přenesená",J541,0)</f>
        <v>0</v>
      </c>
      <c r="BH541" s="204">
        <f>IF(N541="sníž. přenesená",J541,0)</f>
        <v>0</v>
      </c>
      <c r="BI541" s="204">
        <f>IF(N541="nulová",J541,0)</f>
        <v>0</v>
      </c>
      <c r="BJ541" s="12" t="s">
        <v>76</v>
      </c>
      <c r="BK541" s="204">
        <f>ROUND(I541*H541,2)</f>
        <v>0</v>
      </c>
      <c r="BL541" s="12" t="s">
        <v>110</v>
      </c>
      <c r="BM541" s="12" t="s">
        <v>1018</v>
      </c>
    </row>
    <row r="542" s="1" customFormat="1">
      <c r="B542" s="33"/>
      <c r="C542" s="34"/>
      <c r="D542" s="205" t="s">
        <v>112</v>
      </c>
      <c r="E542" s="34"/>
      <c r="F542" s="206" t="s">
        <v>1019</v>
      </c>
      <c r="G542" s="34"/>
      <c r="H542" s="34"/>
      <c r="I542" s="120"/>
      <c r="J542" s="34"/>
      <c r="K542" s="34"/>
      <c r="L542" s="38"/>
      <c r="M542" s="207"/>
      <c r="N542" s="74"/>
      <c r="O542" s="74"/>
      <c r="P542" s="74"/>
      <c r="Q542" s="74"/>
      <c r="R542" s="74"/>
      <c r="S542" s="74"/>
      <c r="T542" s="75"/>
      <c r="AT542" s="12" t="s">
        <v>112</v>
      </c>
      <c r="AU542" s="12" t="s">
        <v>78</v>
      </c>
    </row>
    <row r="543" s="1" customFormat="1" ht="22.5" customHeight="1">
      <c r="B543" s="33"/>
      <c r="C543" s="193" t="s">
        <v>1020</v>
      </c>
      <c r="D543" s="193" t="s">
        <v>105</v>
      </c>
      <c r="E543" s="194" t="s">
        <v>1021</v>
      </c>
      <c r="F543" s="195" t="s">
        <v>1022</v>
      </c>
      <c r="G543" s="196" t="s">
        <v>108</v>
      </c>
      <c r="H543" s="197">
        <v>1</v>
      </c>
      <c r="I543" s="198"/>
      <c r="J543" s="199">
        <f>ROUND(I543*H543,2)</f>
        <v>0</v>
      </c>
      <c r="K543" s="195" t="s">
        <v>109</v>
      </c>
      <c r="L543" s="38"/>
      <c r="M543" s="200" t="s">
        <v>1</v>
      </c>
      <c r="N543" s="201" t="s">
        <v>42</v>
      </c>
      <c r="O543" s="74"/>
      <c r="P543" s="202">
        <f>O543*H543</f>
        <v>0</v>
      </c>
      <c r="Q543" s="202">
        <v>0</v>
      </c>
      <c r="R543" s="202">
        <f>Q543*H543</f>
        <v>0</v>
      </c>
      <c r="S543" s="202">
        <v>0</v>
      </c>
      <c r="T543" s="203">
        <f>S543*H543</f>
        <v>0</v>
      </c>
      <c r="AR543" s="12" t="s">
        <v>110</v>
      </c>
      <c r="AT543" s="12" t="s">
        <v>105</v>
      </c>
      <c r="AU543" s="12" t="s">
        <v>78</v>
      </c>
      <c r="AY543" s="12" t="s">
        <v>102</v>
      </c>
      <c r="BE543" s="204">
        <f>IF(N543="základní",J543,0)</f>
        <v>0</v>
      </c>
      <c r="BF543" s="204">
        <f>IF(N543="snížená",J543,0)</f>
        <v>0</v>
      </c>
      <c r="BG543" s="204">
        <f>IF(N543="zákl. přenesená",J543,0)</f>
        <v>0</v>
      </c>
      <c r="BH543" s="204">
        <f>IF(N543="sníž. přenesená",J543,0)</f>
        <v>0</v>
      </c>
      <c r="BI543" s="204">
        <f>IF(N543="nulová",J543,0)</f>
        <v>0</v>
      </c>
      <c r="BJ543" s="12" t="s">
        <v>76</v>
      </c>
      <c r="BK543" s="204">
        <f>ROUND(I543*H543,2)</f>
        <v>0</v>
      </c>
      <c r="BL543" s="12" t="s">
        <v>110</v>
      </c>
      <c r="BM543" s="12" t="s">
        <v>1023</v>
      </c>
    </row>
    <row r="544" s="1" customFormat="1">
      <c r="B544" s="33"/>
      <c r="C544" s="34"/>
      <c r="D544" s="205" t="s">
        <v>112</v>
      </c>
      <c r="E544" s="34"/>
      <c r="F544" s="206" t="s">
        <v>1024</v>
      </c>
      <c r="G544" s="34"/>
      <c r="H544" s="34"/>
      <c r="I544" s="120"/>
      <c r="J544" s="34"/>
      <c r="K544" s="34"/>
      <c r="L544" s="38"/>
      <c r="M544" s="207"/>
      <c r="N544" s="74"/>
      <c r="O544" s="74"/>
      <c r="P544" s="74"/>
      <c r="Q544" s="74"/>
      <c r="R544" s="74"/>
      <c r="S544" s="74"/>
      <c r="T544" s="75"/>
      <c r="AT544" s="12" t="s">
        <v>112</v>
      </c>
      <c r="AU544" s="12" t="s">
        <v>78</v>
      </c>
    </row>
    <row r="545" s="1" customFormat="1" ht="22.5" customHeight="1">
      <c r="B545" s="33"/>
      <c r="C545" s="193" t="s">
        <v>1025</v>
      </c>
      <c r="D545" s="193" t="s">
        <v>105</v>
      </c>
      <c r="E545" s="194" t="s">
        <v>1026</v>
      </c>
      <c r="F545" s="195" t="s">
        <v>1027</v>
      </c>
      <c r="G545" s="196" t="s">
        <v>108</v>
      </c>
      <c r="H545" s="197">
        <v>1</v>
      </c>
      <c r="I545" s="198"/>
      <c r="J545" s="199">
        <f>ROUND(I545*H545,2)</f>
        <v>0</v>
      </c>
      <c r="K545" s="195" t="s">
        <v>109</v>
      </c>
      <c r="L545" s="38"/>
      <c r="M545" s="200" t="s">
        <v>1</v>
      </c>
      <c r="N545" s="201" t="s">
        <v>42</v>
      </c>
      <c r="O545" s="74"/>
      <c r="P545" s="202">
        <f>O545*H545</f>
        <v>0</v>
      </c>
      <c r="Q545" s="202">
        <v>0</v>
      </c>
      <c r="R545" s="202">
        <f>Q545*H545</f>
        <v>0</v>
      </c>
      <c r="S545" s="202">
        <v>0</v>
      </c>
      <c r="T545" s="203">
        <f>S545*H545</f>
        <v>0</v>
      </c>
      <c r="AR545" s="12" t="s">
        <v>110</v>
      </c>
      <c r="AT545" s="12" t="s">
        <v>105</v>
      </c>
      <c r="AU545" s="12" t="s">
        <v>78</v>
      </c>
      <c r="AY545" s="12" t="s">
        <v>102</v>
      </c>
      <c r="BE545" s="204">
        <f>IF(N545="základní",J545,0)</f>
        <v>0</v>
      </c>
      <c r="BF545" s="204">
        <f>IF(N545="snížená",J545,0)</f>
        <v>0</v>
      </c>
      <c r="BG545" s="204">
        <f>IF(N545="zákl. přenesená",J545,0)</f>
        <v>0</v>
      </c>
      <c r="BH545" s="204">
        <f>IF(N545="sníž. přenesená",J545,0)</f>
        <v>0</v>
      </c>
      <c r="BI545" s="204">
        <f>IF(N545="nulová",J545,0)</f>
        <v>0</v>
      </c>
      <c r="BJ545" s="12" t="s">
        <v>76</v>
      </c>
      <c r="BK545" s="204">
        <f>ROUND(I545*H545,2)</f>
        <v>0</v>
      </c>
      <c r="BL545" s="12" t="s">
        <v>110</v>
      </c>
      <c r="BM545" s="12" t="s">
        <v>1028</v>
      </c>
    </row>
    <row r="546" s="1" customFormat="1">
      <c r="B546" s="33"/>
      <c r="C546" s="34"/>
      <c r="D546" s="205" t="s">
        <v>112</v>
      </c>
      <c r="E546" s="34"/>
      <c r="F546" s="206" t="s">
        <v>1029</v>
      </c>
      <c r="G546" s="34"/>
      <c r="H546" s="34"/>
      <c r="I546" s="120"/>
      <c r="J546" s="34"/>
      <c r="K546" s="34"/>
      <c r="L546" s="38"/>
      <c r="M546" s="207"/>
      <c r="N546" s="74"/>
      <c r="O546" s="74"/>
      <c r="P546" s="74"/>
      <c r="Q546" s="74"/>
      <c r="R546" s="74"/>
      <c r="S546" s="74"/>
      <c r="T546" s="75"/>
      <c r="AT546" s="12" t="s">
        <v>112</v>
      </c>
      <c r="AU546" s="12" t="s">
        <v>78</v>
      </c>
    </row>
    <row r="547" s="1" customFormat="1" ht="22.5" customHeight="1">
      <c r="B547" s="33"/>
      <c r="C547" s="193" t="s">
        <v>1030</v>
      </c>
      <c r="D547" s="193" t="s">
        <v>105</v>
      </c>
      <c r="E547" s="194" t="s">
        <v>1031</v>
      </c>
      <c r="F547" s="195" t="s">
        <v>1032</v>
      </c>
      <c r="G547" s="196" t="s">
        <v>108</v>
      </c>
      <c r="H547" s="197">
        <v>1</v>
      </c>
      <c r="I547" s="198"/>
      <c r="J547" s="199">
        <f>ROUND(I547*H547,2)</f>
        <v>0</v>
      </c>
      <c r="K547" s="195" t="s">
        <v>109</v>
      </c>
      <c r="L547" s="38"/>
      <c r="M547" s="200" t="s">
        <v>1</v>
      </c>
      <c r="N547" s="201" t="s">
        <v>42</v>
      </c>
      <c r="O547" s="74"/>
      <c r="P547" s="202">
        <f>O547*H547</f>
        <v>0</v>
      </c>
      <c r="Q547" s="202">
        <v>0</v>
      </c>
      <c r="R547" s="202">
        <f>Q547*H547</f>
        <v>0</v>
      </c>
      <c r="S547" s="202">
        <v>0</v>
      </c>
      <c r="T547" s="203">
        <f>S547*H547</f>
        <v>0</v>
      </c>
      <c r="AR547" s="12" t="s">
        <v>110</v>
      </c>
      <c r="AT547" s="12" t="s">
        <v>105</v>
      </c>
      <c r="AU547" s="12" t="s">
        <v>78</v>
      </c>
      <c r="AY547" s="12" t="s">
        <v>102</v>
      </c>
      <c r="BE547" s="204">
        <f>IF(N547="základní",J547,0)</f>
        <v>0</v>
      </c>
      <c r="BF547" s="204">
        <f>IF(N547="snížená",J547,0)</f>
        <v>0</v>
      </c>
      <c r="BG547" s="204">
        <f>IF(N547="zákl. přenesená",J547,0)</f>
        <v>0</v>
      </c>
      <c r="BH547" s="204">
        <f>IF(N547="sníž. přenesená",J547,0)</f>
        <v>0</v>
      </c>
      <c r="BI547" s="204">
        <f>IF(N547="nulová",J547,0)</f>
        <v>0</v>
      </c>
      <c r="BJ547" s="12" t="s">
        <v>76</v>
      </c>
      <c r="BK547" s="204">
        <f>ROUND(I547*H547,2)</f>
        <v>0</v>
      </c>
      <c r="BL547" s="12" t="s">
        <v>110</v>
      </c>
      <c r="BM547" s="12" t="s">
        <v>1033</v>
      </c>
    </row>
    <row r="548" s="1" customFormat="1">
      <c r="B548" s="33"/>
      <c r="C548" s="34"/>
      <c r="D548" s="205" t="s">
        <v>112</v>
      </c>
      <c r="E548" s="34"/>
      <c r="F548" s="206" t="s">
        <v>1034</v>
      </c>
      <c r="G548" s="34"/>
      <c r="H548" s="34"/>
      <c r="I548" s="120"/>
      <c r="J548" s="34"/>
      <c r="K548" s="34"/>
      <c r="L548" s="38"/>
      <c r="M548" s="207"/>
      <c r="N548" s="74"/>
      <c r="O548" s="74"/>
      <c r="P548" s="74"/>
      <c r="Q548" s="74"/>
      <c r="R548" s="74"/>
      <c r="S548" s="74"/>
      <c r="T548" s="75"/>
      <c r="AT548" s="12" t="s">
        <v>112</v>
      </c>
      <c r="AU548" s="12" t="s">
        <v>78</v>
      </c>
    </row>
    <row r="549" s="1" customFormat="1" ht="22.5" customHeight="1">
      <c r="B549" s="33"/>
      <c r="C549" s="193" t="s">
        <v>1035</v>
      </c>
      <c r="D549" s="193" t="s">
        <v>105</v>
      </c>
      <c r="E549" s="194" t="s">
        <v>1036</v>
      </c>
      <c r="F549" s="195" t="s">
        <v>1037</v>
      </c>
      <c r="G549" s="196" t="s">
        <v>108</v>
      </c>
      <c r="H549" s="197">
        <v>1</v>
      </c>
      <c r="I549" s="198"/>
      <c r="J549" s="199">
        <f>ROUND(I549*H549,2)</f>
        <v>0</v>
      </c>
      <c r="K549" s="195" t="s">
        <v>109</v>
      </c>
      <c r="L549" s="38"/>
      <c r="M549" s="200" t="s">
        <v>1</v>
      </c>
      <c r="N549" s="201" t="s">
        <v>42</v>
      </c>
      <c r="O549" s="74"/>
      <c r="P549" s="202">
        <f>O549*H549</f>
        <v>0</v>
      </c>
      <c r="Q549" s="202">
        <v>0</v>
      </c>
      <c r="R549" s="202">
        <f>Q549*H549</f>
        <v>0</v>
      </c>
      <c r="S549" s="202">
        <v>0</v>
      </c>
      <c r="T549" s="203">
        <f>S549*H549</f>
        <v>0</v>
      </c>
      <c r="AR549" s="12" t="s">
        <v>110</v>
      </c>
      <c r="AT549" s="12" t="s">
        <v>105</v>
      </c>
      <c r="AU549" s="12" t="s">
        <v>78</v>
      </c>
      <c r="AY549" s="12" t="s">
        <v>102</v>
      </c>
      <c r="BE549" s="204">
        <f>IF(N549="základní",J549,0)</f>
        <v>0</v>
      </c>
      <c r="BF549" s="204">
        <f>IF(N549="snížená",J549,0)</f>
        <v>0</v>
      </c>
      <c r="BG549" s="204">
        <f>IF(N549="zákl. přenesená",J549,0)</f>
        <v>0</v>
      </c>
      <c r="BH549" s="204">
        <f>IF(N549="sníž. přenesená",J549,0)</f>
        <v>0</v>
      </c>
      <c r="BI549" s="204">
        <f>IF(N549="nulová",J549,0)</f>
        <v>0</v>
      </c>
      <c r="BJ549" s="12" t="s">
        <v>76</v>
      </c>
      <c r="BK549" s="204">
        <f>ROUND(I549*H549,2)</f>
        <v>0</v>
      </c>
      <c r="BL549" s="12" t="s">
        <v>110</v>
      </c>
      <c r="BM549" s="12" t="s">
        <v>1038</v>
      </c>
    </row>
    <row r="550" s="1" customFormat="1">
      <c r="B550" s="33"/>
      <c r="C550" s="34"/>
      <c r="D550" s="205" t="s">
        <v>112</v>
      </c>
      <c r="E550" s="34"/>
      <c r="F550" s="206" t="s">
        <v>1039</v>
      </c>
      <c r="G550" s="34"/>
      <c r="H550" s="34"/>
      <c r="I550" s="120"/>
      <c r="J550" s="34"/>
      <c r="K550" s="34"/>
      <c r="L550" s="38"/>
      <c r="M550" s="207"/>
      <c r="N550" s="74"/>
      <c r="O550" s="74"/>
      <c r="P550" s="74"/>
      <c r="Q550" s="74"/>
      <c r="R550" s="74"/>
      <c r="S550" s="74"/>
      <c r="T550" s="75"/>
      <c r="AT550" s="12" t="s">
        <v>112</v>
      </c>
      <c r="AU550" s="12" t="s">
        <v>78</v>
      </c>
    </row>
    <row r="551" s="1" customFormat="1" ht="22.5" customHeight="1">
      <c r="B551" s="33"/>
      <c r="C551" s="193" t="s">
        <v>1040</v>
      </c>
      <c r="D551" s="193" t="s">
        <v>105</v>
      </c>
      <c r="E551" s="194" t="s">
        <v>1041</v>
      </c>
      <c r="F551" s="195" t="s">
        <v>1042</v>
      </c>
      <c r="G551" s="196" t="s">
        <v>108</v>
      </c>
      <c r="H551" s="197">
        <v>1</v>
      </c>
      <c r="I551" s="198"/>
      <c r="J551" s="199">
        <f>ROUND(I551*H551,2)</f>
        <v>0</v>
      </c>
      <c r="K551" s="195" t="s">
        <v>109</v>
      </c>
      <c r="L551" s="38"/>
      <c r="M551" s="200" t="s">
        <v>1</v>
      </c>
      <c r="N551" s="201" t="s">
        <v>42</v>
      </c>
      <c r="O551" s="74"/>
      <c r="P551" s="202">
        <f>O551*H551</f>
        <v>0</v>
      </c>
      <c r="Q551" s="202">
        <v>0</v>
      </c>
      <c r="R551" s="202">
        <f>Q551*H551</f>
        <v>0</v>
      </c>
      <c r="S551" s="202">
        <v>0</v>
      </c>
      <c r="T551" s="203">
        <f>S551*H551</f>
        <v>0</v>
      </c>
      <c r="AR551" s="12" t="s">
        <v>110</v>
      </c>
      <c r="AT551" s="12" t="s">
        <v>105</v>
      </c>
      <c r="AU551" s="12" t="s">
        <v>78</v>
      </c>
      <c r="AY551" s="12" t="s">
        <v>102</v>
      </c>
      <c r="BE551" s="204">
        <f>IF(N551="základní",J551,0)</f>
        <v>0</v>
      </c>
      <c r="BF551" s="204">
        <f>IF(N551="snížená",J551,0)</f>
        <v>0</v>
      </c>
      <c r="BG551" s="204">
        <f>IF(N551="zákl. přenesená",J551,0)</f>
        <v>0</v>
      </c>
      <c r="BH551" s="204">
        <f>IF(N551="sníž. přenesená",J551,0)</f>
        <v>0</v>
      </c>
      <c r="BI551" s="204">
        <f>IF(N551="nulová",J551,0)</f>
        <v>0</v>
      </c>
      <c r="BJ551" s="12" t="s">
        <v>76</v>
      </c>
      <c r="BK551" s="204">
        <f>ROUND(I551*H551,2)</f>
        <v>0</v>
      </c>
      <c r="BL551" s="12" t="s">
        <v>110</v>
      </c>
      <c r="BM551" s="12" t="s">
        <v>1043</v>
      </c>
    </row>
    <row r="552" s="1" customFormat="1">
      <c r="B552" s="33"/>
      <c r="C552" s="34"/>
      <c r="D552" s="205" t="s">
        <v>112</v>
      </c>
      <c r="E552" s="34"/>
      <c r="F552" s="206" t="s">
        <v>1044</v>
      </c>
      <c r="G552" s="34"/>
      <c r="H552" s="34"/>
      <c r="I552" s="120"/>
      <c r="J552" s="34"/>
      <c r="K552" s="34"/>
      <c r="L552" s="38"/>
      <c r="M552" s="207"/>
      <c r="N552" s="74"/>
      <c r="O552" s="74"/>
      <c r="P552" s="74"/>
      <c r="Q552" s="74"/>
      <c r="R552" s="74"/>
      <c r="S552" s="74"/>
      <c r="T552" s="75"/>
      <c r="AT552" s="12" t="s">
        <v>112</v>
      </c>
      <c r="AU552" s="12" t="s">
        <v>78</v>
      </c>
    </row>
    <row r="553" s="1" customFormat="1" ht="22.5" customHeight="1">
      <c r="B553" s="33"/>
      <c r="C553" s="193" t="s">
        <v>1045</v>
      </c>
      <c r="D553" s="193" t="s">
        <v>105</v>
      </c>
      <c r="E553" s="194" t="s">
        <v>1046</v>
      </c>
      <c r="F553" s="195" t="s">
        <v>1047</v>
      </c>
      <c r="G553" s="196" t="s">
        <v>108</v>
      </c>
      <c r="H553" s="197">
        <v>1</v>
      </c>
      <c r="I553" s="198"/>
      <c r="J553" s="199">
        <f>ROUND(I553*H553,2)</f>
        <v>0</v>
      </c>
      <c r="K553" s="195" t="s">
        <v>109</v>
      </c>
      <c r="L553" s="38"/>
      <c r="M553" s="200" t="s">
        <v>1</v>
      </c>
      <c r="N553" s="201" t="s">
        <v>42</v>
      </c>
      <c r="O553" s="74"/>
      <c r="P553" s="202">
        <f>O553*H553</f>
        <v>0</v>
      </c>
      <c r="Q553" s="202">
        <v>0</v>
      </c>
      <c r="R553" s="202">
        <f>Q553*H553</f>
        <v>0</v>
      </c>
      <c r="S553" s="202">
        <v>0</v>
      </c>
      <c r="T553" s="203">
        <f>S553*H553</f>
        <v>0</v>
      </c>
      <c r="AR553" s="12" t="s">
        <v>110</v>
      </c>
      <c r="AT553" s="12" t="s">
        <v>105</v>
      </c>
      <c r="AU553" s="12" t="s">
        <v>78</v>
      </c>
      <c r="AY553" s="12" t="s">
        <v>102</v>
      </c>
      <c r="BE553" s="204">
        <f>IF(N553="základní",J553,0)</f>
        <v>0</v>
      </c>
      <c r="BF553" s="204">
        <f>IF(N553="snížená",J553,0)</f>
        <v>0</v>
      </c>
      <c r="BG553" s="204">
        <f>IF(N553="zákl. přenesená",J553,0)</f>
        <v>0</v>
      </c>
      <c r="BH553" s="204">
        <f>IF(N553="sníž. přenesená",J553,0)</f>
        <v>0</v>
      </c>
      <c r="BI553" s="204">
        <f>IF(N553="nulová",J553,0)</f>
        <v>0</v>
      </c>
      <c r="BJ553" s="12" t="s">
        <v>76</v>
      </c>
      <c r="BK553" s="204">
        <f>ROUND(I553*H553,2)</f>
        <v>0</v>
      </c>
      <c r="BL553" s="12" t="s">
        <v>110</v>
      </c>
      <c r="BM553" s="12" t="s">
        <v>1048</v>
      </c>
    </row>
    <row r="554" s="1" customFormat="1">
      <c r="B554" s="33"/>
      <c r="C554" s="34"/>
      <c r="D554" s="205" t="s">
        <v>112</v>
      </c>
      <c r="E554" s="34"/>
      <c r="F554" s="206" t="s">
        <v>1049</v>
      </c>
      <c r="G554" s="34"/>
      <c r="H554" s="34"/>
      <c r="I554" s="120"/>
      <c r="J554" s="34"/>
      <c r="K554" s="34"/>
      <c r="L554" s="38"/>
      <c r="M554" s="207"/>
      <c r="N554" s="74"/>
      <c r="O554" s="74"/>
      <c r="P554" s="74"/>
      <c r="Q554" s="74"/>
      <c r="R554" s="74"/>
      <c r="S554" s="74"/>
      <c r="T554" s="75"/>
      <c r="AT554" s="12" t="s">
        <v>112</v>
      </c>
      <c r="AU554" s="12" t="s">
        <v>78</v>
      </c>
    </row>
    <row r="555" s="1" customFormat="1" ht="22.5" customHeight="1">
      <c r="B555" s="33"/>
      <c r="C555" s="193" t="s">
        <v>1050</v>
      </c>
      <c r="D555" s="193" t="s">
        <v>105</v>
      </c>
      <c r="E555" s="194" t="s">
        <v>1051</v>
      </c>
      <c r="F555" s="195" t="s">
        <v>1052</v>
      </c>
      <c r="G555" s="196" t="s">
        <v>1053</v>
      </c>
      <c r="H555" s="197">
        <v>1</v>
      </c>
      <c r="I555" s="198"/>
      <c r="J555" s="199">
        <f>ROUND(I555*H555,2)</f>
        <v>0</v>
      </c>
      <c r="K555" s="195" t="s">
        <v>109</v>
      </c>
      <c r="L555" s="38"/>
      <c r="M555" s="200" t="s">
        <v>1</v>
      </c>
      <c r="N555" s="201" t="s">
        <v>42</v>
      </c>
      <c r="O555" s="74"/>
      <c r="P555" s="202">
        <f>O555*H555</f>
        <v>0</v>
      </c>
      <c r="Q555" s="202">
        <v>0</v>
      </c>
      <c r="R555" s="202">
        <f>Q555*H555</f>
        <v>0</v>
      </c>
      <c r="S555" s="202">
        <v>0</v>
      </c>
      <c r="T555" s="203">
        <f>S555*H555</f>
        <v>0</v>
      </c>
      <c r="AR555" s="12" t="s">
        <v>110</v>
      </c>
      <c r="AT555" s="12" t="s">
        <v>105</v>
      </c>
      <c r="AU555" s="12" t="s">
        <v>78</v>
      </c>
      <c r="AY555" s="12" t="s">
        <v>102</v>
      </c>
      <c r="BE555" s="204">
        <f>IF(N555="základní",J555,0)</f>
        <v>0</v>
      </c>
      <c r="BF555" s="204">
        <f>IF(N555="snížená",J555,0)</f>
        <v>0</v>
      </c>
      <c r="BG555" s="204">
        <f>IF(N555="zákl. přenesená",J555,0)</f>
        <v>0</v>
      </c>
      <c r="BH555" s="204">
        <f>IF(N555="sníž. přenesená",J555,0)</f>
        <v>0</v>
      </c>
      <c r="BI555" s="204">
        <f>IF(N555="nulová",J555,0)</f>
        <v>0</v>
      </c>
      <c r="BJ555" s="12" t="s">
        <v>76</v>
      </c>
      <c r="BK555" s="204">
        <f>ROUND(I555*H555,2)</f>
        <v>0</v>
      </c>
      <c r="BL555" s="12" t="s">
        <v>110</v>
      </c>
      <c r="BM555" s="12" t="s">
        <v>1054</v>
      </c>
    </row>
    <row r="556" s="1" customFormat="1">
      <c r="B556" s="33"/>
      <c r="C556" s="34"/>
      <c r="D556" s="205" t="s">
        <v>112</v>
      </c>
      <c r="E556" s="34"/>
      <c r="F556" s="206" t="s">
        <v>1055</v>
      </c>
      <c r="G556" s="34"/>
      <c r="H556" s="34"/>
      <c r="I556" s="120"/>
      <c r="J556" s="34"/>
      <c r="K556" s="34"/>
      <c r="L556" s="38"/>
      <c r="M556" s="207"/>
      <c r="N556" s="74"/>
      <c r="O556" s="74"/>
      <c r="P556" s="74"/>
      <c r="Q556" s="74"/>
      <c r="R556" s="74"/>
      <c r="S556" s="74"/>
      <c r="T556" s="75"/>
      <c r="AT556" s="12" t="s">
        <v>112</v>
      </c>
      <c r="AU556" s="12" t="s">
        <v>78</v>
      </c>
    </row>
    <row r="557" s="1" customFormat="1" ht="22.5" customHeight="1">
      <c r="B557" s="33"/>
      <c r="C557" s="193" t="s">
        <v>1056</v>
      </c>
      <c r="D557" s="193" t="s">
        <v>105</v>
      </c>
      <c r="E557" s="194" t="s">
        <v>1057</v>
      </c>
      <c r="F557" s="195" t="s">
        <v>1058</v>
      </c>
      <c r="G557" s="196" t="s">
        <v>108</v>
      </c>
      <c r="H557" s="197">
        <v>1</v>
      </c>
      <c r="I557" s="198"/>
      <c r="J557" s="199">
        <f>ROUND(I557*H557,2)</f>
        <v>0</v>
      </c>
      <c r="K557" s="195" t="s">
        <v>109</v>
      </c>
      <c r="L557" s="38"/>
      <c r="M557" s="200" t="s">
        <v>1</v>
      </c>
      <c r="N557" s="201" t="s">
        <v>42</v>
      </c>
      <c r="O557" s="74"/>
      <c r="P557" s="202">
        <f>O557*H557</f>
        <v>0</v>
      </c>
      <c r="Q557" s="202">
        <v>0</v>
      </c>
      <c r="R557" s="202">
        <f>Q557*H557</f>
        <v>0</v>
      </c>
      <c r="S557" s="202">
        <v>0</v>
      </c>
      <c r="T557" s="203">
        <f>S557*H557</f>
        <v>0</v>
      </c>
      <c r="AR557" s="12" t="s">
        <v>110</v>
      </c>
      <c r="AT557" s="12" t="s">
        <v>105</v>
      </c>
      <c r="AU557" s="12" t="s">
        <v>78</v>
      </c>
      <c r="AY557" s="12" t="s">
        <v>102</v>
      </c>
      <c r="BE557" s="204">
        <f>IF(N557="základní",J557,0)</f>
        <v>0</v>
      </c>
      <c r="BF557" s="204">
        <f>IF(N557="snížená",J557,0)</f>
        <v>0</v>
      </c>
      <c r="BG557" s="204">
        <f>IF(N557="zákl. přenesená",J557,0)</f>
        <v>0</v>
      </c>
      <c r="BH557" s="204">
        <f>IF(N557="sníž. přenesená",J557,0)</f>
        <v>0</v>
      </c>
      <c r="BI557" s="204">
        <f>IF(N557="nulová",J557,0)</f>
        <v>0</v>
      </c>
      <c r="BJ557" s="12" t="s">
        <v>76</v>
      </c>
      <c r="BK557" s="204">
        <f>ROUND(I557*H557,2)</f>
        <v>0</v>
      </c>
      <c r="BL557" s="12" t="s">
        <v>110</v>
      </c>
      <c r="BM557" s="12" t="s">
        <v>1059</v>
      </c>
    </row>
    <row r="558" s="1" customFormat="1">
      <c r="B558" s="33"/>
      <c r="C558" s="34"/>
      <c r="D558" s="205" t="s">
        <v>112</v>
      </c>
      <c r="E558" s="34"/>
      <c r="F558" s="206" t="s">
        <v>1060</v>
      </c>
      <c r="G558" s="34"/>
      <c r="H558" s="34"/>
      <c r="I558" s="120"/>
      <c r="J558" s="34"/>
      <c r="K558" s="34"/>
      <c r="L558" s="38"/>
      <c r="M558" s="207"/>
      <c r="N558" s="74"/>
      <c r="O558" s="74"/>
      <c r="P558" s="74"/>
      <c r="Q558" s="74"/>
      <c r="R558" s="74"/>
      <c r="S558" s="74"/>
      <c r="T558" s="75"/>
      <c r="AT558" s="12" t="s">
        <v>112</v>
      </c>
      <c r="AU558" s="12" t="s">
        <v>78</v>
      </c>
    </row>
    <row r="559" s="1" customFormat="1" ht="22.5" customHeight="1">
      <c r="B559" s="33"/>
      <c r="C559" s="193" t="s">
        <v>1061</v>
      </c>
      <c r="D559" s="193" t="s">
        <v>105</v>
      </c>
      <c r="E559" s="194" t="s">
        <v>1062</v>
      </c>
      <c r="F559" s="195" t="s">
        <v>1063</v>
      </c>
      <c r="G559" s="196" t="s">
        <v>108</v>
      </c>
      <c r="H559" s="197">
        <v>1</v>
      </c>
      <c r="I559" s="198"/>
      <c r="J559" s="199">
        <f>ROUND(I559*H559,2)</f>
        <v>0</v>
      </c>
      <c r="K559" s="195" t="s">
        <v>109</v>
      </c>
      <c r="L559" s="38"/>
      <c r="M559" s="200" t="s">
        <v>1</v>
      </c>
      <c r="N559" s="201" t="s">
        <v>42</v>
      </c>
      <c r="O559" s="74"/>
      <c r="P559" s="202">
        <f>O559*H559</f>
        <v>0</v>
      </c>
      <c r="Q559" s="202">
        <v>0</v>
      </c>
      <c r="R559" s="202">
        <f>Q559*H559</f>
        <v>0</v>
      </c>
      <c r="S559" s="202">
        <v>0</v>
      </c>
      <c r="T559" s="203">
        <f>S559*H559</f>
        <v>0</v>
      </c>
      <c r="AR559" s="12" t="s">
        <v>110</v>
      </c>
      <c r="AT559" s="12" t="s">
        <v>105</v>
      </c>
      <c r="AU559" s="12" t="s">
        <v>78</v>
      </c>
      <c r="AY559" s="12" t="s">
        <v>102</v>
      </c>
      <c r="BE559" s="204">
        <f>IF(N559="základní",J559,0)</f>
        <v>0</v>
      </c>
      <c r="BF559" s="204">
        <f>IF(N559="snížená",J559,0)</f>
        <v>0</v>
      </c>
      <c r="BG559" s="204">
        <f>IF(N559="zákl. přenesená",J559,0)</f>
        <v>0</v>
      </c>
      <c r="BH559" s="204">
        <f>IF(N559="sníž. přenesená",J559,0)</f>
        <v>0</v>
      </c>
      <c r="BI559" s="204">
        <f>IF(N559="nulová",J559,0)</f>
        <v>0</v>
      </c>
      <c r="BJ559" s="12" t="s">
        <v>76</v>
      </c>
      <c r="BK559" s="204">
        <f>ROUND(I559*H559,2)</f>
        <v>0</v>
      </c>
      <c r="BL559" s="12" t="s">
        <v>110</v>
      </c>
      <c r="BM559" s="12" t="s">
        <v>1064</v>
      </c>
    </row>
    <row r="560" s="1" customFormat="1">
      <c r="B560" s="33"/>
      <c r="C560" s="34"/>
      <c r="D560" s="205" t="s">
        <v>112</v>
      </c>
      <c r="E560" s="34"/>
      <c r="F560" s="206" t="s">
        <v>1065</v>
      </c>
      <c r="G560" s="34"/>
      <c r="H560" s="34"/>
      <c r="I560" s="120"/>
      <c r="J560" s="34"/>
      <c r="K560" s="34"/>
      <c r="L560" s="38"/>
      <c r="M560" s="207"/>
      <c r="N560" s="74"/>
      <c r="O560" s="74"/>
      <c r="P560" s="74"/>
      <c r="Q560" s="74"/>
      <c r="R560" s="74"/>
      <c r="S560" s="74"/>
      <c r="T560" s="75"/>
      <c r="AT560" s="12" t="s">
        <v>112</v>
      </c>
      <c r="AU560" s="12" t="s">
        <v>78</v>
      </c>
    </row>
    <row r="561" s="1" customFormat="1" ht="22.5" customHeight="1">
      <c r="B561" s="33"/>
      <c r="C561" s="193" t="s">
        <v>1066</v>
      </c>
      <c r="D561" s="193" t="s">
        <v>105</v>
      </c>
      <c r="E561" s="194" t="s">
        <v>1067</v>
      </c>
      <c r="F561" s="195" t="s">
        <v>1068</v>
      </c>
      <c r="G561" s="196" t="s">
        <v>108</v>
      </c>
      <c r="H561" s="197">
        <v>1</v>
      </c>
      <c r="I561" s="198"/>
      <c r="J561" s="199">
        <f>ROUND(I561*H561,2)</f>
        <v>0</v>
      </c>
      <c r="K561" s="195" t="s">
        <v>109</v>
      </c>
      <c r="L561" s="38"/>
      <c r="M561" s="200" t="s">
        <v>1</v>
      </c>
      <c r="N561" s="201" t="s">
        <v>42</v>
      </c>
      <c r="O561" s="74"/>
      <c r="P561" s="202">
        <f>O561*H561</f>
        <v>0</v>
      </c>
      <c r="Q561" s="202">
        <v>0</v>
      </c>
      <c r="R561" s="202">
        <f>Q561*H561</f>
        <v>0</v>
      </c>
      <c r="S561" s="202">
        <v>0</v>
      </c>
      <c r="T561" s="203">
        <f>S561*H561</f>
        <v>0</v>
      </c>
      <c r="AR561" s="12" t="s">
        <v>110</v>
      </c>
      <c r="AT561" s="12" t="s">
        <v>105</v>
      </c>
      <c r="AU561" s="12" t="s">
        <v>78</v>
      </c>
      <c r="AY561" s="12" t="s">
        <v>102</v>
      </c>
      <c r="BE561" s="204">
        <f>IF(N561="základní",J561,0)</f>
        <v>0</v>
      </c>
      <c r="BF561" s="204">
        <f>IF(N561="snížená",J561,0)</f>
        <v>0</v>
      </c>
      <c r="BG561" s="204">
        <f>IF(N561="zákl. přenesená",J561,0)</f>
        <v>0</v>
      </c>
      <c r="BH561" s="204">
        <f>IF(N561="sníž. přenesená",J561,0)</f>
        <v>0</v>
      </c>
      <c r="BI561" s="204">
        <f>IF(N561="nulová",J561,0)</f>
        <v>0</v>
      </c>
      <c r="BJ561" s="12" t="s">
        <v>76</v>
      </c>
      <c r="BK561" s="204">
        <f>ROUND(I561*H561,2)</f>
        <v>0</v>
      </c>
      <c r="BL561" s="12" t="s">
        <v>110</v>
      </c>
      <c r="BM561" s="12" t="s">
        <v>1069</v>
      </c>
    </row>
    <row r="562" s="1" customFormat="1">
      <c r="B562" s="33"/>
      <c r="C562" s="34"/>
      <c r="D562" s="205" t="s">
        <v>112</v>
      </c>
      <c r="E562" s="34"/>
      <c r="F562" s="206" t="s">
        <v>1070</v>
      </c>
      <c r="G562" s="34"/>
      <c r="H562" s="34"/>
      <c r="I562" s="120"/>
      <c r="J562" s="34"/>
      <c r="K562" s="34"/>
      <c r="L562" s="38"/>
      <c r="M562" s="207"/>
      <c r="N562" s="74"/>
      <c r="O562" s="74"/>
      <c r="P562" s="74"/>
      <c r="Q562" s="74"/>
      <c r="R562" s="74"/>
      <c r="S562" s="74"/>
      <c r="T562" s="75"/>
      <c r="AT562" s="12" t="s">
        <v>112</v>
      </c>
      <c r="AU562" s="12" t="s">
        <v>78</v>
      </c>
    </row>
    <row r="563" s="1" customFormat="1" ht="22.5" customHeight="1">
      <c r="B563" s="33"/>
      <c r="C563" s="193" t="s">
        <v>1071</v>
      </c>
      <c r="D563" s="193" t="s">
        <v>105</v>
      </c>
      <c r="E563" s="194" t="s">
        <v>1072</v>
      </c>
      <c r="F563" s="195" t="s">
        <v>1073</v>
      </c>
      <c r="G563" s="196" t="s">
        <v>108</v>
      </c>
      <c r="H563" s="197">
        <v>1</v>
      </c>
      <c r="I563" s="198"/>
      <c r="J563" s="199">
        <f>ROUND(I563*H563,2)</f>
        <v>0</v>
      </c>
      <c r="K563" s="195" t="s">
        <v>109</v>
      </c>
      <c r="L563" s="38"/>
      <c r="M563" s="200" t="s">
        <v>1</v>
      </c>
      <c r="N563" s="201" t="s">
        <v>42</v>
      </c>
      <c r="O563" s="74"/>
      <c r="P563" s="202">
        <f>O563*H563</f>
        <v>0</v>
      </c>
      <c r="Q563" s="202">
        <v>0</v>
      </c>
      <c r="R563" s="202">
        <f>Q563*H563</f>
        <v>0</v>
      </c>
      <c r="S563" s="202">
        <v>0</v>
      </c>
      <c r="T563" s="203">
        <f>S563*H563</f>
        <v>0</v>
      </c>
      <c r="AR563" s="12" t="s">
        <v>110</v>
      </c>
      <c r="AT563" s="12" t="s">
        <v>105</v>
      </c>
      <c r="AU563" s="12" t="s">
        <v>78</v>
      </c>
      <c r="AY563" s="12" t="s">
        <v>102</v>
      </c>
      <c r="BE563" s="204">
        <f>IF(N563="základní",J563,0)</f>
        <v>0</v>
      </c>
      <c r="BF563" s="204">
        <f>IF(N563="snížená",J563,0)</f>
        <v>0</v>
      </c>
      <c r="BG563" s="204">
        <f>IF(N563="zákl. přenesená",J563,0)</f>
        <v>0</v>
      </c>
      <c r="BH563" s="204">
        <f>IF(N563="sníž. přenesená",J563,0)</f>
        <v>0</v>
      </c>
      <c r="BI563" s="204">
        <f>IF(N563="nulová",J563,0)</f>
        <v>0</v>
      </c>
      <c r="BJ563" s="12" t="s">
        <v>76</v>
      </c>
      <c r="BK563" s="204">
        <f>ROUND(I563*H563,2)</f>
        <v>0</v>
      </c>
      <c r="BL563" s="12" t="s">
        <v>110</v>
      </c>
      <c r="BM563" s="12" t="s">
        <v>1074</v>
      </c>
    </row>
    <row r="564" s="1" customFormat="1">
      <c r="B564" s="33"/>
      <c r="C564" s="34"/>
      <c r="D564" s="205" t="s">
        <v>112</v>
      </c>
      <c r="E564" s="34"/>
      <c r="F564" s="206" t="s">
        <v>1075</v>
      </c>
      <c r="G564" s="34"/>
      <c r="H564" s="34"/>
      <c r="I564" s="120"/>
      <c r="J564" s="34"/>
      <c r="K564" s="34"/>
      <c r="L564" s="38"/>
      <c r="M564" s="207"/>
      <c r="N564" s="74"/>
      <c r="O564" s="74"/>
      <c r="P564" s="74"/>
      <c r="Q564" s="74"/>
      <c r="R564" s="74"/>
      <c r="S564" s="74"/>
      <c r="T564" s="75"/>
      <c r="AT564" s="12" t="s">
        <v>112</v>
      </c>
      <c r="AU564" s="12" t="s">
        <v>78</v>
      </c>
    </row>
    <row r="565" s="1" customFormat="1" ht="22.5" customHeight="1">
      <c r="B565" s="33"/>
      <c r="C565" s="193" t="s">
        <v>1076</v>
      </c>
      <c r="D565" s="193" t="s">
        <v>105</v>
      </c>
      <c r="E565" s="194" t="s">
        <v>1077</v>
      </c>
      <c r="F565" s="195" t="s">
        <v>1078</v>
      </c>
      <c r="G565" s="196" t="s">
        <v>108</v>
      </c>
      <c r="H565" s="197">
        <v>1</v>
      </c>
      <c r="I565" s="198"/>
      <c r="J565" s="199">
        <f>ROUND(I565*H565,2)</f>
        <v>0</v>
      </c>
      <c r="K565" s="195" t="s">
        <v>109</v>
      </c>
      <c r="L565" s="38"/>
      <c r="M565" s="200" t="s">
        <v>1</v>
      </c>
      <c r="N565" s="201" t="s">
        <v>42</v>
      </c>
      <c r="O565" s="74"/>
      <c r="P565" s="202">
        <f>O565*H565</f>
        <v>0</v>
      </c>
      <c r="Q565" s="202">
        <v>0</v>
      </c>
      <c r="R565" s="202">
        <f>Q565*H565</f>
        <v>0</v>
      </c>
      <c r="S565" s="202">
        <v>0</v>
      </c>
      <c r="T565" s="203">
        <f>S565*H565</f>
        <v>0</v>
      </c>
      <c r="AR565" s="12" t="s">
        <v>110</v>
      </c>
      <c r="AT565" s="12" t="s">
        <v>105</v>
      </c>
      <c r="AU565" s="12" t="s">
        <v>78</v>
      </c>
      <c r="AY565" s="12" t="s">
        <v>102</v>
      </c>
      <c r="BE565" s="204">
        <f>IF(N565="základní",J565,0)</f>
        <v>0</v>
      </c>
      <c r="BF565" s="204">
        <f>IF(N565="snížená",J565,0)</f>
        <v>0</v>
      </c>
      <c r="BG565" s="204">
        <f>IF(N565="zákl. přenesená",J565,0)</f>
        <v>0</v>
      </c>
      <c r="BH565" s="204">
        <f>IF(N565="sníž. přenesená",J565,0)</f>
        <v>0</v>
      </c>
      <c r="BI565" s="204">
        <f>IF(N565="nulová",J565,0)</f>
        <v>0</v>
      </c>
      <c r="BJ565" s="12" t="s">
        <v>76</v>
      </c>
      <c r="BK565" s="204">
        <f>ROUND(I565*H565,2)</f>
        <v>0</v>
      </c>
      <c r="BL565" s="12" t="s">
        <v>110</v>
      </c>
      <c r="BM565" s="12" t="s">
        <v>1079</v>
      </c>
    </row>
    <row r="566" s="1" customFormat="1">
      <c r="B566" s="33"/>
      <c r="C566" s="34"/>
      <c r="D566" s="205" t="s">
        <v>112</v>
      </c>
      <c r="E566" s="34"/>
      <c r="F566" s="206" t="s">
        <v>1080</v>
      </c>
      <c r="G566" s="34"/>
      <c r="H566" s="34"/>
      <c r="I566" s="120"/>
      <c r="J566" s="34"/>
      <c r="K566" s="34"/>
      <c r="L566" s="38"/>
      <c r="M566" s="207"/>
      <c r="N566" s="74"/>
      <c r="O566" s="74"/>
      <c r="P566" s="74"/>
      <c r="Q566" s="74"/>
      <c r="R566" s="74"/>
      <c r="S566" s="74"/>
      <c r="T566" s="75"/>
      <c r="AT566" s="12" t="s">
        <v>112</v>
      </c>
      <c r="AU566" s="12" t="s">
        <v>78</v>
      </c>
    </row>
    <row r="567" s="1" customFormat="1" ht="22.5" customHeight="1">
      <c r="B567" s="33"/>
      <c r="C567" s="193" t="s">
        <v>1081</v>
      </c>
      <c r="D567" s="193" t="s">
        <v>105</v>
      </c>
      <c r="E567" s="194" t="s">
        <v>1082</v>
      </c>
      <c r="F567" s="195" t="s">
        <v>1083</v>
      </c>
      <c r="G567" s="196" t="s">
        <v>108</v>
      </c>
      <c r="H567" s="197">
        <v>1</v>
      </c>
      <c r="I567" s="198"/>
      <c r="J567" s="199">
        <f>ROUND(I567*H567,2)</f>
        <v>0</v>
      </c>
      <c r="K567" s="195" t="s">
        <v>109</v>
      </c>
      <c r="L567" s="38"/>
      <c r="M567" s="200" t="s">
        <v>1</v>
      </c>
      <c r="N567" s="201" t="s">
        <v>42</v>
      </c>
      <c r="O567" s="74"/>
      <c r="P567" s="202">
        <f>O567*H567</f>
        <v>0</v>
      </c>
      <c r="Q567" s="202">
        <v>0</v>
      </c>
      <c r="R567" s="202">
        <f>Q567*H567</f>
        <v>0</v>
      </c>
      <c r="S567" s="202">
        <v>0</v>
      </c>
      <c r="T567" s="203">
        <f>S567*H567</f>
        <v>0</v>
      </c>
      <c r="AR567" s="12" t="s">
        <v>110</v>
      </c>
      <c r="AT567" s="12" t="s">
        <v>105</v>
      </c>
      <c r="AU567" s="12" t="s">
        <v>78</v>
      </c>
      <c r="AY567" s="12" t="s">
        <v>102</v>
      </c>
      <c r="BE567" s="204">
        <f>IF(N567="základní",J567,0)</f>
        <v>0</v>
      </c>
      <c r="BF567" s="204">
        <f>IF(N567="snížená",J567,0)</f>
        <v>0</v>
      </c>
      <c r="BG567" s="204">
        <f>IF(N567="zákl. přenesená",J567,0)</f>
        <v>0</v>
      </c>
      <c r="BH567" s="204">
        <f>IF(N567="sníž. přenesená",J567,0)</f>
        <v>0</v>
      </c>
      <c r="BI567" s="204">
        <f>IF(N567="nulová",J567,0)</f>
        <v>0</v>
      </c>
      <c r="BJ567" s="12" t="s">
        <v>76</v>
      </c>
      <c r="BK567" s="204">
        <f>ROUND(I567*H567,2)</f>
        <v>0</v>
      </c>
      <c r="BL567" s="12" t="s">
        <v>110</v>
      </c>
      <c r="BM567" s="12" t="s">
        <v>1084</v>
      </c>
    </row>
    <row r="568" s="1" customFormat="1">
      <c r="B568" s="33"/>
      <c r="C568" s="34"/>
      <c r="D568" s="205" t="s">
        <v>112</v>
      </c>
      <c r="E568" s="34"/>
      <c r="F568" s="206" t="s">
        <v>1085</v>
      </c>
      <c r="G568" s="34"/>
      <c r="H568" s="34"/>
      <c r="I568" s="120"/>
      <c r="J568" s="34"/>
      <c r="K568" s="34"/>
      <c r="L568" s="38"/>
      <c r="M568" s="207"/>
      <c r="N568" s="74"/>
      <c r="O568" s="74"/>
      <c r="P568" s="74"/>
      <c r="Q568" s="74"/>
      <c r="R568" s="74"/>
      <c r="S568" s="74"/>
      <c r="T568" s="75"/>
      <c r="AT568" s="12" t="s">
        <v>112</v>
      </c>
      <c r="AU568" s="12" t="s">
        <v>78</v>
      </c>
    </row>
    <row r="569" s="1" customFormat="1" ht="22.5" customHeight="1">
      <c r="B569" s="33"/>
      <c r="C569" s="193" t="s">
        <v>1086</v>
      </c>
      <c r="D569" s="193" t="s">
        <v>105</v>
      </c>
      <c r="E569" s="194" t="s">
        <v>1087</v>
      </c>
      <c r="F569" s="195" t="s">
        <v>1088</v>
      </c>
      <c r="G569" s="196" t="s">
        <v>108</v>
      </c>
      <c r="H569" s="197">
        <v>1</v>
      </c>
      <c r="I569" s="198"/>
      <c r="J569" s="199">
        <f>ROUND(I569*H569,2)</f>
        <v>0</v>
      </c>
      <c r="K569" s="195" t="s">
        <v>109</v>
      </c>
      <c r="L569" s="38"/>
      <c r="M569" s="200" t="s">
        <v>1</v>
      </c>
      <c r="N569" s="201" t="s">
        <v>42</v>
      </c>
      <c r="O569" s="74"/>
      <c r="P569" s="202">
        <f>O569*H569</f>
        <v>0</v>
      </c>
      <c r="Q569" s="202">
        <v>0</v>
      </c>
      <c r="R569" s="202">
        <f>Q569*H569</f>
        <v>0</v>
      </c>
      <c r="S569" s="202">
        <v>0</v>
      </c>
      <c r="T569" s="203">
        <f>S569*H569</f>
        <v>0</v>
      </c>
      <c r="AR569" s="12" t="s">
        <v>110</v>
      </c>
      <c r="AT569" s="12" t="s">
        <v>105</v>
      </c>
      <c r="AU569" s="12" t="s">
        <v>78</v>
      </c>
      <c r="AY569" s="12" t="s">
        <v>102</v>
      </c>
      <c r="BE569" s="204">
        <f>IF(N569="základní",J569,0)</f>
        <v>0</v>
      </c>
      <c r="BF569" s="204">
        <f>IF(N569="snížená",J569,0)</f>
        <v>0</v>
      </c>
      <c r="BG569" s="204">
        <f>IF(N569="zákl. přenesená",J569,0)</f>
        <v>0</v>
      </c>
      <c r="BH569" s="204">
        <f>IF(N569="sníž. přenesená",J569,0)</f>
        <v>0</v>
      </c>
      <c r="BI569" s="204">
        <f>IF(N569="nulová",J569,0)</f>
        <v>0</v>
      </c>
      <c r="BJ569" s="12" t="s">
        <v>76</v>
      </c>
      <c r="BK569" s="204">
        <f>ROUND(I569*H569,2)</f>
        <v>0</v>
      </c>
      <c r="BL569" s="12" t="s">
        <v>110</v>
      </c>
      <c r="BM569" s="12" t="s">
        <v>1089</v>
      </c>
    </row>
    <row r="570" s="1" customFormat="1">
      <c r="B570" s="33"/>
      <c r="C570" s="34"/>
      <c r="D570" s="205" t="s">
        <v>112</v>
      </c>
      <c r="E570" s="34"/>
      <c r="F570" s="206" t="s">
        <v>1090</v>
      </c>
      <c r="G570" s="34"/>
      <c r="H570" s="34"/>
      <c r="I570" s="120"/>
      <c r="J570" s="34"/>
      <c r="K570" s="34"/>
      <c r="L570" s="38"/>
      <c r="M570" s="207"/>
      <c r="N570" s="74"/>
      <c r="O570" s="74"/>
      <c r="P570" s="74"/>
      <c r="Q570" s="74"/>
      <c r="R570" s="74"/>
      <c r="S570" s="74"/>
      <c r="T570" s="75"/>
      <c r="AT570" s="12" t="s">
        <v>112</v>
      </c>
      <c r="AU570" s="12" t="s">
        <v>78</v>
      </c>
    </row>
    <row r="571" s="1" customFormat="1" ht="22.5" customHeight="1">
      <c r="B571" s="33"/>
      <c r="C571" s="193" t="s">
        <v>1091</v>
      </c>
      <c r="D571" s="193" t="s">
        <v>105</v>
      </c>
      <c r="E571" s="194" t="s">
        <v>1092</v>
      </c>
      <c r="F571" s="195" t="s">
        <v>1093</v>
      </c>
      <c r="G571" s="196" t="s">
        <v>108</v>
      </c>
      <c r="H571" s="197">
        <v>1</v>
      </c>
      <c r="I571" s="198"/>
      <c r="J571" s="199">
        <f>ROUND(I571*H571,2)</f>
        <v>0</v>
      </c>
      <c r="K571" s="195" t="s">
        <v>109</v>
      </c>
      <c r="L571" s="38"/>
      <c r="M571" s="200" t="s">
        <v>1</v>
      </c>
      <c r="N571" s="201" t="s">
        <v>42</v>
      </c>
      <c r="O571" s="74"/>
      <c r="P571" s="202">
        <f>O571*H571</f>
        <v>0</v>
      </c>
      <c r="Q571" s="202">
        <v>0</v>
      </c>
      <c r="R571" s="202">
        <f>Q571*H571</f>
        <v>0</v>
      </c>
      <c r="S571" s="202">
        <v>0</v>
      </c>
      <c r="T571" s="203">
        <f>S571*H571</f>
        <v>0</v>
      </c>
      <c r="AR571" s="12" t="s">
        <v>110</v>
      </c>
      <c r="AT571" s="12" t="s">
        <v>105</v>
      </c>
      <c r="AU571" s="12" t="s">
        <v>78</v>
      </c>
      <c r="AY571" s="12" t="s">
        <v>102</v>
      </c>
      <c r="BE571" s="204">
        <f>IF(N571="základní",J571,0)</f>
        <v>0</v>
      </c>
      <c r="BF571" s="204">
        <f>IF(N571="snížená",J571,0)</f>
        <v>0</v>
      </c>
      <c r="BG571" s="204">
        <f>IF(N571="zákl. přenesená",J571,0)</f>
        <v>0</v>
      </c>
      <c r="BH571" s="204">
        <f>IF(N571="sníž. přenesená",J571,0)</f>
        <v>0</v>
      </c>
      <c r="BI571" s="204">
        <f>IF(N571="nulová",J571,0)</f>
        <v>0</v>
      </c>
      <c r="BJ571" s="12" t="s">
        <v>76</v>
      </c>
      <c r="BK571" s="204">
        <f>ROUND(I571*H571,2)</f>
        <v>0</v>
      </c>
      <c r="BL571" s="12" t="s">
        <v>110</v>
      </c>
      <c r="BM571" s="12" t="s">
        <v>1094</v>
      </c>
    </row>
    <row r="572" s="1" customFormat="1">
      <c r="B572" s="33"/>
      <c r="C572" s="34"/>
      <c r="D572" s="205" t="s">
        <v>112</v>
      </c>
      <c r="E572" s="34"/>
      <c r="F572" s="206" t="s">
        <v>1095</v>
      </c>
      <c r="G572" s="34"/>
      <c r="H572" s="34"/>
      <c r="I572" s="120"/>
      <c r="J572" s="34"/>
      <c r="K572" s="34"/>
      <c r="L572" s="38"/>
      <c r="M572" s="207"/>
      <c r="N572" s="74"/>
      <c r="O572" s="74"/>
      <c r="P572" s="74"/>
      <c r="Q572" s="74"/>
      <c r="R572" s="74"/>
      <c r="S572" s="74"/>
      <c r="T572" s="75"/>
      <c r="AT572" s="12" t="s">
        <v>112</v>
      </c>
      <c r="AU572" s="12" t="s">
        <v>78</v>
      </c>
    </row>
    <row r="573" s="1" customFormat="1" ht="22.5" customHeight="1">
      <c r="B573" s="33"/>
      <c r="C573" s="193" t="s">
        <v>1096</v>
      </c>
      <c r="D573" s="193" t="s">
        <v>105</v>
      </c>
      <c r="E573" s="194" t="s">
        <v>1097</v>
      </c>
      <c r="F573" s="195" t="s">
        <v>1098</v>
      </c>
      <c r="G573" s="196" t="s">
        <v>116</v>
      </c>
      <c r="H573" s="197">
        <v>1</v>
      </c>
      <c r="I573" s="198"/>
      <c r="J573" s="199">
        <f>ROUND(I573*H573,2)</f>
        <v>0</v>
      </c>
      <c r="K573" s="195" t="s">
        <v>109</v>
      </c>
      <c r="L573" s="38"/>
      <c r="M573" s="200" t="s">
        <v>1</v>
      </c>
      <c r="N573" s="201" t="s">
        <v>42</v>
      </c>
      <c r="O573" s="74"/>
      <c r="P573" s="202">
        <f>O573*H573</f>
        <v>0</v>
      </c>
      <c r="Q573" s="202">
        <v>0</v>
      </c>
      <c r="R573" s="202">
        <f>Q573*H573</f>
        <v>0</v>
      </c>
      <c r="S573" s="202">
        <v>0</v>
      </c>
      <c r="T573" s="203">
        <f>S573*H573</f>
        <v>0</v>
      </c>
      <c r="AR573" s="12" t="s">
        <v>110</v>
      </c>
      <c r="AT573" s="12" t="s">
        <v>105</v>
      </c>
      <c r="AU573" s="12" t="s">
        <v>78</v>
      </c>
      <c r="AY573" s="12" t="s">
        <v>102</v>
      </c>
      <c r="BE573" s="204">
        <f>IF(N573="základní",J573,0)</f>
        <v>0</v>
      </c>
      <c r="BF573" s="204">
        <f>IF(N573="snížená",J573,0)</f>
        <v>0</v>
      </c>
      <c r="BG573" s="204">
        <f>IF(N573="zákl. přenesená",J573,0)</f>
        <v>0</v>
      </c>
      <c r="BH573" s="204">
        <f>IF(N573="sníž. přenesená",J573,0)</f>
        <v>0</v>
      </c>
      <c r="BI573" s="204">
        <f>IF(N573="nulová",J573,0)</f>
        <v>0</v>
      </c>
      <c r="BJ573" s="12" t="s">
        <v>76</v>
      </c>
      <c r="BK573" s="204">
        <f>ROUND(I573*H573,2)</f>
        <v>0</v>
      </c>
      <c r="BL573" s="12" t="s">
        <v>110</v>
      </c>
      <c r="BM573" s="12" t="s">
        <v>1099</v>
      </c>
    </row>
    <row r="574" s="1" customFormat="1">
      <c r="B574" s="33"/>
      <c r="C574" s="34"/>
      <c r="D574" s="205" t="s">
        <v>112</v>
      </c>
      <c r="E574" s="34"/>
      <c r="F574" s="206" t="s">
        <v>1100</v>
      </c>
      <c r="G574" s="34"/>
      <c r="H574" s="34"/>
      <c r="I574" s="120"/>
      <c r="J574" s="34"/>
      <c r="K574" s="34"/>
      <c r="L574" s="38"/>
      <c r="M574" s="207"/>
      <c r="N574" s="74"/>
      <c r="O574" s="74"/>
      <c r="P574" s="74"/>
      <c r="Q574" s="74"/>
      <c r="R574" s="74"/>
      <c r="S574" s="74"/>
      <c r="T574" s="75"/>
      <c r="AT574" s="12" t="s">
        <v>112</v>
      </c>
      <c r="AU574" s="12" t="s">
        <v>78</v>
      </c>
    </row>
    <row r="575" s="1" customFormat="1">
      <c r="B575" s="33"/>
      <c r="C575" s="34"/>
      <c r="D575" s="205" t="s">
        <v>119</v>
      </c>
      <c r="E575" s="34"/>
      <c r="F575" s="208" t="s">
        <v>1101</v>
      </c>
      <c r="G575" s="34"/>
      <c r="H575" s="34"/>
      <c r="I575" s="120"/>
      <c r="J575" s="34"/>
      <c r="K575" s="34"/>
      <c r="L575" s="38"/>
      <c r="M575" s="207"/>
      <c r="N575" s="74"/>
      <c r="O575" s="74"/>
      <c r="P575" s="74"/>
      <c r="Q575" s="74"/>
      <c r="R575" s="74"/>
      <c r="S575" s="74"/>
      <c r="T575" s="75"/>
      <c r="AT575" s="12" t="s">
        <v>119</v>
      </c>
      <c r="AU575" s="12" t="s">
        <v>78</v>
      </c>
    </row>
    <row r="576" s="1" customFormat="1" ht="22.5" customHeight="1">
      <c r="B576" s="33"/>
      <c r="C576" s="193" t="s">
        <v>1102</v>
      </c>
      <c r="D576" s="193" t="s">
        <v>105</v>
      </c>
      <c r="E576" s="194" t="s">
        <v>1103</v>
      </c>
      <c r="F576" s="195" t="s">
        <v>1104</v>
      </c>
      <c r="G576" s="196" t="s">
        <v>116</v>
      </c>
      <c r="H576" s="197">
        <v>1</v>
      </c>
      <c r="I576" s="198"/>
      <c r="J576" s="199">
        <f>ROUND(I576*H576,2)</f>
        <v>0</v>
      </c>
      <c r="K576" s="195" t="s">
        <v>109</v>
      </c>
      <c r="L576" s="38"/>
      <c r="M576" s="200" t="s">
        <v>1</v>
      </c>
      <c r="N576" s="201" t="s">
        <v>42</v>
      </c>
      <c r="O576" s="74"/>
      <c r="P576" s="202">
        <f>O576*H576</f>
        <v>0</v>
      </c>
      <c r="Q576" s="202">
        <v>0</v>
      </c>
      <c r="R576" s="202">
        <f>Q576*H576</f>
        <v>0</v>
      </c>
      <c r="S576" s="202">
        <v>0</v>
      </c>
      <c r="T576" s="203">
        <f>S576*H576</f>
        <v>0</v>
      </c>
      <c r="AR576" s="12" t="s">
        <v>110</v>
      </c>
      <c r="AT576" s="12" t="s">
        <v>105</v>
      </c>
      <c r="AU576" s="12" t="s">
        <v>78</v>
      </c>
      <c r="AY576" s="12" t="s">
        <v>102</v>
      </c>
      <c r="BE576" s="204">
        <f>IF(N576="základní",J576,0)</f>
        <v>0</v>
      </c>
      <c r="BF576" s="204">
        <f>IF(N576="snížená",J576,0)</f>
        <v>0</v>
      </c>
      <c r="BG576" s="204">
        <f>IF(N576="zákl. přenesená",J576,0)</f>
        <v>0</v>
      </c>
      <c r="BH576" s="204">
        <f>IF(N576="sníž. přenesená",J576,0)</f>
        <v>0</v>
      </c>
      <c r="BI576" s="204">
        <f>IF(N576="nulová",J576,0)</f>
        <v>0</v>
      </c>
      <c r="BJ576" s="12" t="s">
        <v>76</v>
      </c>
      <c r="BK576" s="204">
        <f>ROUND(I576*H576,2)</f>
        <v>0</v>
      </c>
      <c r="BL576" s="12" t="s">
        <v>110</v>
      </c>
      <c r="BM576" s="12" t="s">
        <v>1105</v>
      </c>
    </row>
    <row r="577" s="1" customFormat="1">
      <c r="B577" s="33"/>
      <c r="C577" s="34"/>
      <c r="D577" s="205" t="s">
        <v>112</v>
      </c>
      <c r="E577" s="34"/>
      <c r="F577" s="206" t="s">
        <v>1106</v>
      </c>
      <c r="G577" s="34"/>
      <c r="H577" s="34"/>
      <c r="I577" s="120"/>
      <c r="J577" s="34"/>
      <c r="K577" s="34"/>
      <c r="L577" s="38"/>
      <c r="M577" s="207"/>
      <c r="N577" s="74"/>
      <c r="O577" s="74"/>
      <c r="P577" s="74"/>
      <c r="Q577" s="74"/>
      <c r="R577" s="74"/>
      <c r="S577" s="74"/>
      <c r="T577" s="75"/>
      <c r="AT577" s="12" t="s">
        <v>112</v>
      </c>
      <c r="AU577" s="12" t="s">
        <v>78</v>
      </c>
    </row>
    <row r="578" s="1" customFormat="1">
      <c r="B578" s="33"/>
      <c r="C578" s="34"/>
      <c r="D578" s="205" t="s">
        <v>119</v>
      </c>
      <c r="E578" s="34"/>
      <c r="F578" s="208" t="s">
        <v>1101</v>
      </c>
      <c r="G578" s="34"/>
      <c r="H578" s="34"/>
      <c r="I578" s="120"/>
      <c r="J578" s="34"/>
      <c r="K578" s="34"/>
      <c r="L578" s="38"/>
      <c r="M578" s="207"/>
      <c r="N578" s="74"/>
      <c r="O578" s="74"/>
      <c r="P578" s="74"/>
      <c r="Q578" s="74"/>
      <c r="R578" s="74"/>
      <c r="S578" s="74"/>
      <c r="T578" s="75"/>
      <c r="AT578" s="12" t="s">
        <v>119</v>
      </c>
      <c r="AU578" s="12" t="s">
        <v>78</v>
      </c>
    </row>
    <row r="579" s="1" customFormat="1" ht="22.5" customHeight="1">
      <c r="B579" s="33"/>
      <c r="C579" s="193" t="s">
        <v>1107</v>
      </c>
      <c r="D579" s="193" t="s">
        <v>105</v>
      </c>
      <c r="E579" s="194" t="s">
        <v>1108</v>
      </c>
      <c r="F579" s="195" t="s">
        <v>1109</v>
      </c>
      <c r="G579" s="196" t="s">
        <v>116</v>
      </c>
      <c r="H579" s="197">
        <v>1</v>
      </c>
      <c r="I579" s="198"/>
      <c r="J579" s="199">
        <f>ROUND(I579*H579,2)</f>
        <v>0</v>
      </c>
      <c r="K579" s="195" t="s">
        <v>109</v>
      </c>
      <c r="L579" s="38"/>
      <c r="M579" s="200" t="s">
        <v>1</v>
      </c>
      <c r="N579" s="201" t="s">
        <v>42</v>
      </c>
      <c r="O579" s="74"/>
      <c r="P579" s="202">
        <f>O579*H579</f>
        <v>0</v>
      </c>
      <c r="Q579" s="202">
        <v>0</v>
      </c>
      <c r="R579" s="202">
        <f>Q579*H579</f>
        <v>0</v>
      </c>
      <c r="S579" s="202">
        <v>0</v>
      </c>
      <c r="T579" s="203">
        <f>S579*H579</f>
        <v>0</v>
      </c>
      <c r="AR579" s="12" t="s">
        <v>110</v>
      </c>
      <c r="AT579" s="12" t="s">
        <v>105</v>
      </c>
      <c r="AU579" s="12" t="s">
        <v>78</v>
      </c>
      <c r="AY579" s="12" t="s">
        <v>102</v>
      </c>
      <c r="BE579" s="204">
        <f>IF(N579="základní",J579,0)</f>
        <v>0</v>
      </c>
      <c r="BF579" s="204">
        <f>IF(N579="snížená",J579,0)</f>
        <v>0</v>
      </c>
      <c r="BG579" s="204">
        <f>IF(N579="zákl. přenesená",J579,0)</f>
        <v>0</v>
      </c>
      <c r="BH579" s="204">
        <f>IF(N579="sníž. přenesená",J579,0)</f>
        <v>0</v>
      </c>
      <c r="BI579" s="204">
        <f>IF(N579="nulová",J579,0)</f>
        <v>0</v>
      </c>
      <c r="BJ579" s="12" t="s">
        <v>76</v>
      </c>
      <c r="BK579" s="204">
        <f>ROUND(I579*H579,2)</f>
        <v>0</v>
      </c>
      <c r="BL579" s="12" t="s">
        <v>110</v>
      </c>
      <c r="BM579" s="12" t="s">
        <v>1110</v>
      </c>
    </row>
    <row r="580" s="1" customFormat="1">
      <c r="B580" s="33"/>
      <c r="C580" s="34"/>
      <c r="D580" s="205" t="s">
        <v>112</v>
      </c>
      <c r="E580" s="34"/>
      <c r="F580" s="206" t="s">
        <v>1111</v>
      </c>
      <c r="G580" s="34"/>
      <c r="H580" s="34"/>
      <c r="I580" s="120"/>
      <c r="J580" s="34"/>
      <c r="K580" s="34"/>
      <c r="L580" s="38"/>
      <c r="M580" s="207"/>
      <c r="N580" s="74"/>
      <c r="O580" s="74"/>
      <c r="P580" s="74"/>
      <c r="Q580" s="74"/>
      <c r="R580" s="74"/>
      <c r="S580" s="74"/>
      <c r="T580" s="75"/>
      <c r="AT580" s="12" t="s">
        <v>112</v>
      </c>
      <c r="AU580" s="12" t="s">
        <v>78</v>
      </c>
    </row>
    <row r="581" s="1" customFormat="1">
      <c r="B581" s="33"/>
      <c r="C581" s="34"/>
      <c r="D581" s="205" t="s">
        <v>119</v>
      </c>
      <c r="E581" s="34"/>
      <c r="F581" s="208" t="s">
        <v>1101</v>
      </c>
      <c r="G581" s="34"/>
      <c r="H581" s="34"/>
      <c r="I581" s="120"/>
      <c r="J581" s="34"/>
      <c r="K581" s="34"/>
      <c r="L581" s="38"/>
      <c r="M581" s="207"/>
      <c r="N581" s="74"/>
      <c r="O581" s="74"/>
      <c r="P581" s="74"/>
      <c r="Q581" s="74"/>
      <c r="R581" s="74"/>
      <c r="S581" s="74"/>
      <c r="T581" s="75"/>
      <c r="AT581" s="12" t="s">
        <v>119</v>
      </c>
      <c r="AU581" s="12" t="s">
        <v>78</v>
      </c>
    </row>
    <row r="582" s="1" customFormat="1" ht="22.5" customHeight="1">
      <c r="B582" s="33"/>
      <c r="C582" s="193" t="s">
        <v>1112</v>
      </c>
      <c r="D582" s="193" t="s">
        <v>105</v>
      </c>
      <c r="E582" s="194" t="s">
        <v>1113</v>
      </c>
      <c r="F582" s="195" t="s">
        <v>1114</v>
      </c>
      <c r="G582" s="196" t="s">
        <v>116</v>
      </c>
      <c r="H582" s="197">
        <v>1</v>
      </c>
      <c r="I582" s="198"/>
      <c r="J582" s="199">
        <f>ROUND(I582*H582,2)</f>
        <v>0</v>
      </c>
      <c r="K582" s="195" t="s">
        <v>109</v>
      </c>
      <c r="L582" s="38"/>
      <c r="M582" s="200" t="s">
        <v>1</v>
      </c>
      <c r="N582" s="201" t="s">
        <v>42</v>
      </c>
      <c r="O582" s="74"/>
      <c r="P582" s="202">
        <f>O582*H582</f>
        <v>0</v>
      </c>
      <c r="Q582" s="202">
        <v>0</v>
      </c>
      <c r="R582" s="202">
        <f>Q582*H582</f>
        <v>0</v>
      </c>
      <c r="S582" s="202">
        <v>0</v>
      </c>
      <c r="T582" s="203">
        <f>S582*H582</f>
        <v>0</v>
      </c>
      <c r="AR582" s="12" t="s">
        <v>110</v>
      </c>
      <c r="AT582" s="12" t="s">
        <v>105</v>
      </c>
      <c r="AU582" s="12" t="s">
        <v>78</v>
      </c>
      <c r="AY582" s="12" t="s">
        <v>102</v>
      </c>
      <c r="BE582" s="204">
        <f>IF(N582="základní",J582,0)</f>
        <v>0</v>
      </c>
      <c r="BF582" s="204">
        <f>IF(N582="snížená",J582,0)</f>
        <v>0</v>
      </c>
      <c r="BG582" s="204">
        <f>IF(N582="zákl. přenesená",J582,0)</f>
        <v>0</v>
      </c>
      <c r="BH582" s="204">
        <f>IF(N582="sníž. přenesená",J582,0)</f>
        <v>0</v>
      </c>
      <c r="BI582" s="204">
        <f>IF(N582="nulová",J582,0)</f>
        <v>0</v>
      </c>
      <c r="BJ582" s="12" t="s">
        <v>76</v>
      </c>
      <c r="BK582" s="204">
        <f>ROUND(I582*H582,2)</f>
        <v>0</v>
      </c>
      <c r="BL582" s="12" t="s">
        <v>110</v>
      </c>
      <c r="BM582" s="12" t="s">
        <v>1115</v>
      </c>
    </row>
    <row r="583" s="1" customFormat="1">
      <c r="B583" s="33"/>
      <c r="C583" s="34"/>
      <c r="D583" s="205" t="s">
        <v>112</v>
      </c>
      <c r="E583" s="34"/>
      <c r="F583" s="206" t="s">
        <v>1116</v>
      </c>
      <c r="G583" s="34"/>
      <c r="H583" s="34"/>
      <c r="I583" s="120"/>
      <c r="J583" s="34"/>
      <c r="K583" s="34"/>
      <c r="L583" s="38"/>
      <c r="M583" s="207"/>
      <c r="N583" s="74"/>
      <c r="O583" s="74"/>
      <c r="P583" s="74"/>
      <c r="Q583" s="74"/>
      <c r="R583" s="74"/>
      <c r="S583" s="74"/>
      <c r="T583" s="75"/>
      <c r="AT583" s="12" t="s">
        <v>112</v>
      </c>
      <c r="AU583" s="12" t="s">
        <v>78</v>
      </c>
    </row>
    <row r="584" s="1" customFormat="1">
      <c r="B584" s="33"/>
      <c r="C584" s="34"/>
      <c r="D584" s="205" t="s">
        <v>119</v>
      </c>
      <c r="E584" s="34"/>
      <c r="F584" s="208" t="s">
        <v>1101</v>
      </c>
      <c r="G584" s="34"/>
      <c r="H584" s="34"/>
      <c r="I584" s="120"/>
      <c r="J584" s="34"/>
      <c r="K584" s="34"/>
      <c r="L584" s="38"/>
      <c r="M584" s="207"/>
      <c r="N584" s="74"/>
      <c r="O584" s="74"/>
      <c r="P584" s="74"/>
      <c r="Q584" s="74"/>
      <c r="R584" s="74"/>
      <c r="S584" s="74"/>
      <c r="T584" s="75"/>
      <c r="AT584" s="12" t="s">
        <v>119</v>
      </c>
      <c r="AU584" s="12" t="s">
        <v>78</v>
      </c>
    </row>
    <row r="585" s="1" customFormat="1" ht="22.5" customHeight="1">
      <c r="B585" s="33"/>
      <c r="C585" s="193" t="s">
        <v>1117</v>
      </c>
      <c r="D585" s="193" t="s">
        <v>105</v>
      </c>
      <c r="E585" s="194" t="s">
        <v>1118</v>
      </c>
      <c r="F585" s="195" t="s">
        <v>1119</v>
      </c>
      <c r="G585" s="196" t="s">
        <v>116</v>
      </c>
      <c r="H585" s="197">
        <v>1</v>
      </c>
      <c r="I585" s="198"/>
      <c r="J585" s="199">
        <f>ROUND(I585*H585,2)</f>
        <v>0</v>
      </c>
      <c r="K585" s="195" t="s">
        <v>109</v>
      </c>
      <c r="L585" s="38"/>
      <c r="M585" s="200" t="s">
        <v>1</v>
      </c>
      <c r="N585" s="201" t="s">
        <v>42</v>
      </c>
      <c r="O585" s="74"/>
      <c r="P585" s="202">
        <f>O585*H585</f>
        <v>0</v>
      </c>
      <c r="Q585" s="202">
        <v>0</v>
      </c>
      <c r="R585" s="202">
        <f>Q585*H585</f>
        <v>0</v>
      </c>
      <c r="S585" s="202">
        <v>0</v>
      </c>
      <c r="T585" s="203">
        <f>S585*H585</f>
        <v>0</v>
      </c>
      <c r="AR585" s="12" t="s">
        <v>110</v>
      </c>
      <c r="AT585" s="12" t="s">
        <v>105</v>
      </c>
      <c r="AU585" s="12" t="s">
        <v>78</v>
      </c>
      <c r="AY585" s="12" t="s">
        <v>102</v>
      </c>
      <c r="BE585" s="204">
        <f>IF(N585="základní",J585,0)</f>
        <v>0</v>
      </c>
      <c r="BF585" s="204">
        <f>IF(N585="snížená",J585,0)</f>
        <v>0</v>
      </c>
      <c r="BG585" s="204">
        <f>IF(N585="zákl. přenesená",J585,0)</f>
        <v>0</v>
      </c>
      <c r="BH585" s="204">
        <f>IF(N585="sníž. přenesená",J585,0)</f>
        <v>0</v>
      </c>
      <c r="BI585" s="204">
        <f>IF(N585="nulová",J585,0)</f>
        <v>0</v>
      </c>
      <c r="BJ585" s="12" t="s">
        <v>76</v>
      </c>
      <c r="BK585" s="204">
        <f>ROUND(I585*H585,2)</f>
        <v>0</v>
      </c>
      <c r="BL585" s="12" t="s">
        <v>110</v>
      </c>
      <c r="BM585" s="12" t="s">
        <v>1120</v>
      </c>
    </row>
    <row r="586" s="1" customFormat="1">
      <c r="B586" s="33"/>
      <c r="C586" s="34"/>
      <c r="D586" s="205" t="s">
        <v>112</v>
      </c>
      <c r="E586" s="34"/>
      <c r="F586" s="206" t="s">
        <v>1121</v>
      </c>
      <c r="G586" s="34"/>
      <c r="H586" s="34"/>
      <c r="I586" s="120"/>
      <c r="J586" s="34"/>
      <c r="K586" s="34"/>
      <c r="L586" s="38"/>
      <c r="M586" s="207"/>
      <c r="N586" s="74"/>
      <c r="O586" s="74"/>
      <c r="P586" s="74"/>
      <c r="Q586" s="74"/>
      <c r="R586" s="74"/>
      <c r="S586" s="74"/>
      <c r="T586" s="75"/>
      <c r="AT586" s="12" t="s">
        <v>112</v>
      </c>
      <c r="AU586" s="12" t="s">
        <v>78</v>
      </c>
    </row>
    <row r="587" s="1" customFormat="1" ht="22.5" customHeight="1">
      <c r="B587" s="33"/>
      <c r="C587" s="193" t="s">
        <v>1122</v>
      </c>
      <c r="D587" s="193" t="s">
        <v>105</v>
      </c>
      <c r="E587" s="194" t="s">
        <v>1123</v>
      </c>
      <c r="F587" s="195" t="s">
        <v>1124</v>
      </c>
      <c r="G587" s="196" t="s">
        <v>116</v>
      </c>
      <c r="H587" s="197">
        <v>1</v>
      </c>
      <c r="I587" s="198"/>
      <c r="J587" s="199">
        <f>ROUND(I587*H587,2)</f>
        <v>0</v>
      </c>
      <c r="K587" s="195" t="s">
        <v>109</v>
      </c>
      <c r="L587" s="38"/>
      <c r="M587" s="200" t="s">
        <v>1</v>
      </c>
      <c r="N587" s="201" t="s">
        <v>42</v>
      </c>
      <c r="O587" s="74"/>
      <c r="P587" s="202">
        <f>O587*H587</f>
        <v>0</v>
      </c>
      <c r="Q587" s="202">
        <v>0</v>
      </c>
      <c r="R587" s="202">
        <f>Q587*H587</f>
        <v>0</v>
      </c>
      <c r="S587" s="202">
        <v>0</v>
      </c>
      <c r="T587" s="203">
        <f>S587*H587</f>
        <v>0</v>
      </c>
      <c r="AR587" s="12" t="s">
        <v>110</v>
      </c>
      <c r="AT587" s="12" t="s">
        <v>105</v>
      </c>
      <c r="AU587" s="12" t="s">
        <v>78</v>
      </c>
      <c r="AY587" s="12" t="s">
        <v>102</v>
      </c>
      <c r="BE587" s="204">
        <f>IF(N587="základní",J587,0)</f>
        <v>0</v>
      </c>
      <c r="BF587" s="204">
        <f>IF(N587="snížená",J587,0)</f>
        <v>0</v>
      </c>
      <c r="BG587" s="204">
        <f>IF(N587="zákl. přenesená",J587,0)</f>
        <v>0</v>
      </c>
      <c r="BH587" s="204">
        <f>IF(N587="sníž. přenesená",J587,0)</f>
        <v>0</v>
      </c>
      <c r="BI587" s="204">
        <f>IF(N587="nulová",J587,0)</f>
        <v>0</v>
      </c>
      <c r="BJ587" s="12" t="s">
        <v>76</v>
      </c>
      <c r="BK587" s="204">
        <f>ROUND(I587*H587,2)</f>
        <v>0</v>
      </c>
      <c r="BL587" s="12" t="s">
        <v>110</v>
      </c>
      <c r="BM587" s="12" t="s">
        <v>1125</v>
      </c>
    </row>
    <row r="588" s="1" customFormat="1">
      <c r="B588" s="33"/>
      <c r="C588" s="34"/>
      <c r="D588" s="205" t="s">
        <v>112</v>
      </c>
      <c r="E588" s="34"/>
      <c r="F588" s="206" t="s">
        <v>1126</v>
      </c>
      <c r="G588" s="34"/>
      <c r="H588" s="34"/>
      <c r="I588" s="120"/>
      <c r="J588" s="34"/>
      <c r="K588" s="34"/>
      <c r="L588" s="38"/>
      <c r="M588" s="207"/>
      <c r="N588" s="74"/>
      <c r="O588" s="74"/>
      <c r="P588" s="74"/>
      <c r="Q588" s="74"/>
      <c r="R588" s="74"/>
      <c r="S588" s="74"/>
      <c r="T588" s="75"/>
      <c r="AT588" s="12" t="s">
        <v>112</v>
      </c>
      <c r="AU588" s="12" t="s">
        <v>78</v>
      </c>
    </row>
    <row r="589" s="1" customFormat="1" ht="22.5" customHeight="1">
      <c r="B589" s="33"/>
      <c r="C589" s="193" t="s">
        <v>1127</v>
      </c>
      <c r="D589" s="193" t="s">
        <v>105</v>
      </c>
      <c r="E589" s="194" t="s">
        <v>1128</v>
      </c>
      <c r="F589" s="195" t="s">
        <v>1129</v>
      </c>
      <c r="G589" s="196" t="s">
        <v>116</v>
      </c>
      <c r="H589" s="197">
        <v>1</v>
      </c>
      <c r="I589" s="198"/>
      <c r="J589" s="199">
        <f>ROUND(I589*H589,2)</f>
        <v>0</v>
      </c>
      <c r="K589" s="195" t="s">
        <v>109</v>
      </c>
      <c r="L589" s="38"/>
      <c r="M589" s="200" t="s">
        <v>1</v>
      </c>
      <c r="N589" s="201" t="s">
        <v>42</v>
      </c>
      <c r="O589" s="74"/>
      <c r="P589" s="202">
        <f>O589*H589</f>
        <v>0</v>
      </c>
      <c r="Q589" s="202">
        <v>0</v>
      </c>
      <c r="R589" s="202">
        <f>Q589*H589</f>
        <v>0</v>
      </c>
      <c r="S589" s="202">
        <v>0</v>
      </c>
      <c r="T589" s="203">
        <f>S589*H589</f>
        <v>0</v>
      </c>
      <c r="AR589" s="12" t="s">
        <v>110</v>
      </c>
      <c r="AT589" s="12" t="s">
        <v>105</v>
      </c>
      <c r="AU589" s="12" t="s">
        <v>78</v>
      </c>
      <c r="AY589" s="12" t="s">
        <v>102</v>
      </c>
      <c r="BE589" s="204">
        <f>IF(N589="základní",J589,0)</f>
        <v>0</v>
      </c>
      <c r="BF589" s="204">
        <f>IF(N589="snížená",J589,0)</f>
        <v>0</v>
      </c>
      <c r="BG589" s="204">
        <f>IF(N589="zákl. přenesená",J589,0)</f>
        <v>0</v>
      </c>
      <c r="BH589" s="204">
        <f>IF(N589="sníž. přenesená",J589,0)</f>
        <v>0</v>
      </c>
      <c r="BI589" s="204">
        <f>IF(N589="nulová",J589,0)</f>
        <v>0</v>
      </c>
      <c r="BJ589" s="12" t="s">
        <v>76</v>
      </c>
      <c r="BK589" s="204">
        <f>ROUND(I589*H589,2)</f>
        <v>0</v>
      </c>
      <c r="BL589" s="12" t="s">
        <v>110</v>
      </c>
      <c r="BM589" s="12" t="s">
        <v>1130</v>
      </c>
    </row>
    <row r="590" s="1" customFormat="1">
      <c r="B590" s="33"/>
      <c r="C590" s="34"/>
      <c r="D590" s="205" t="s">
        <v>112</v>
      </c>
      <c r="E590" s="34"/>
      <c r="F590" s="206" t="s">
        <v>1131</v>
      </c>
      <c r="G590" s="34"/>
      <c r="H590" s="34"/>
      <c r="I590" s="120"/>
      <c r="J590" s="34"/>
      <c r="K590" s="34"/>
      <c r="L590" s="38"/>
      <c r="M590" s="207"/>
      <c r="N590" s="74"/>
      <c r="O590" s="74"/>
      <c r="P590" s="74"/>
      <c r="Q590" s="74"/>
      <c r="R590" s="74"/>
      <c r="S590" s="74"/>
      <c r="T590" s="75"/>
      <c r="AT590" s="12" t="s">
        <v>112</v>
      </c>
      <c r="AU590" s="12" t="s">
        <v>78</v>
      </c>
    </row>
    <row r="591" s="1" customFormat="1" ht="22.5" customHeight="1">
      <c r="B591" s="33"/>
      <c r="C591" s="193" t="s">
        <v>1132</v>
      </c>
      <c r="D591" s="193" t="s">
        <v>105</v>
      </c>
      <c r="E591" s="194" t="s">
        <v>1133</v>
      </c>
      <c r="F591" s="195" t="s">
        <v>1134</v>
      </c>
      <c r="G591" s="196" t="s">
        <v>116</v>
      </c>
      <c r="H591" s="197">
        <v>1</v>
      </c>
      <c r="I591" s="198"/>
      <c r="J591" s="199">
        <f>ROUND(I591*H591,2)</f>
        <v>0</v>
      </c>
      <c r="K591" s="195" t="s">
        <v>109</v>
      </c>
      <c r="L591" s="38"/>
      <c r="M591" s="200" t="s">
        <v>1</v>
      </c>
      <c r="N591" s="201" t="s">
        <v>42</v>
      </c>
      <c r="O591" s="74"/>
      <c r="P591" s="202">
        <f>O591*H591</f>
        <v>0</v>
      </c>
      <c r="Q591" s="202">
        <v>0</v>
      </c>
      <c r="R591" s="202">
        <f>Q591*H591</f>
        <v>0</v>
      </c>
      <c r="S591" s="202">
        <v>0</v>
      </c>
      <c r="T591" s="203">
        <f>S591*H591</f>
        <v>0</v>
      </c>
      <c r="AR591" s="12" t="s">
        <v>110</v>
      </c>
      <c r="AT591" s="12" t="s">
        <v>105</v>
      </c>
      <c r="AU591" s="12" t="s">
        <v>78</v>
      </c>
      <c r="AY591" s="12" t="s">
        <v>102</v>
      </c>
      <c r="BE591" s="204">
        <f>IF(N591="základní",J591,0)</f>
        <v>0</v>
      </c>
      <c r="BF591" s="204">
        <f>IF(N591="snížená",J591,0)</f>
        <v>0</v>
      </c>
      <c r="BG591" s="204">
        <f>IF(N591="zákl. přenesená",J591,0)</f>
        <v>0</v>
      </c>
      <c r="BH591" s="204">
        <f>IF(N591="sníž. přenesená",J591,0)</f>
        <v>0</v>
      </c>
      <c r="BI591" s="204">
        <f>IF(N591="nulová",J591,0)</f>
        <v>0</v>
      </c>
      <c r="BJ591" s="12" t="s">
        <v>76</v>
      </c>
      <c r="BK591" s="204">
        <f>ROUND(I591*H591,2)</f>
        <v>0</v>
      </c>
      <c r="BL591" s="12" t="s">
        <v>110</v>
      </c>
      <c r="BM591" s="12" t="s">
        <v>1135</v>
      </c>
    </row>
    <row r="592" s="1" customFormat="1">
      <c r="B592" s="33"/>
      <c r="C592" s="34"/>
      <c r="D592" s="205" t="s">
        <v>112</v>
      </c>
      <c r="E592" s="34"/>
      <c r="F592" s="206" t="s">
        <v>1136</v>
      </c>
      <c r="G592" s="34"/>
      <c r="H592" s="34"/>
      <c r="I592" s="120"/>
      <c r="J592" s="34"/>
      <c r="K592" s="34"/>
      <c r="L592" s="38"/>
      <c r="M592" s="207"/>
      <c r="N592" s="74"/>
      <c r="O592" s="74"/>
      <c r="P592" s="74"/>
      <c r="Q592" s="74"/>
      <c r="R592" s="74"/>
      <c r="S592" s="74"/>
      <c r="T592" s="75"/>
      <c r="AT592" s="12" t="s">
        <v>112</v>
      </c>
      <c r="AU592" s="12" t="s">
        <v>78</v>
      </c>
    </row>
    <row r="593" s="1" customFormat="1" ht="22.5" customHeight="1">
      <c r="B593" s="33"/>
      <c r="C593" s="193" t="s">
        <v>1137</v>
      </c>
      <c r="D593" s="193" t="s">
        <v>105</v>
      </c>
      <c r="E593" s="194" t="s">
        <v>1138</v>
      </c>
      <c r="F593" s="195" t="s">
        <v>1139</v>
      </c>
      <c r="G593" s="196" t="s">
        <v>116</v>
      </c>
      <c r="H593" s="197">
        <v>1</v>
      </c>
      <c r="I593" s="198"/>
      <c r="J593" s="199">
        <f>ROUND(I593*H593,2)</f>
        <v>0</v>
      </c>
      <c r="K593" s="195" t="s">
        <v>109</v>
      </c>
      <c r="L593" s="38"/>
      <c r="M593" s="200" t="s">
        <v>1</v>
      </c>
      <c r="N593" s="201" t="s">
        <v>42</v>
      </c>
      <c r="O593" s="74"/>
      <c r="P593" s="202">
        <f>O593*H593</f>
        <v>0</v>
      </c>
      <c r="Q593" s="202">
        <v>0</v>
      </c>
      <c r="R593" s="202">
        <f>Q593*H593</f>
        <v>0</v>
      </c>
      <c r="S593" s="202">
        <v>0</v>
      </c>
      <c r="T593" s="203">
        <f>S593*H593</f>
        <v>0</v>
      </c>
      <c r="AR593" s="12" t="s">
        <v>110</v>
      </c>
      <c r="AT593" s="12" t="s">
        <v>105</v>
      </c>
      <c r="AU593" s="12" t="s">
        <v>78</v>
      </c>
      <c r="AY593" s="12" t="s">
        <v>102</v>
      </c>
      <c r="BE593" s="204">
        <f>IF(N593="základní",J593,0)</f>
        <v>0</v>
      </c>
      <c r="BF593" s="204">
        <f>IF(N593="snížená",J593,0)</f>
        <v>0</v>
      </c>
      <c r="BG593" s="204">
        <f>IF(N593="zákl. přenesená",J593,0)</f>
        <v>0</v>
      </c>
      <c r="BH593" s="204">
        <f>IF(N593="sníž. přenesená",J593,0)</f>
        <v>0</v>
      </c>
      <c r="BI593" s="204">
        <f>IF(N593="nulová",J593,0)</f>
        <v>0</v>
      </c>
      <c r="BJ593" s="12" t="s">
        <v>76</v>
      </c>
      <c r="BK593" s="204">
        <f>ROUND(I593*H593,2)</f>
        <v>0</v>
      </c>
      <c r="BL593" s="12" t="s">
        <v>110</v>
      </c>
      <c r="BM593" s="12" t="s">
        <v>1140</v>
      </c>
    </row>
    <row r="594" s="1" customFormat="1">
      <c r="B594" s="33"/>
      <c r="C594" s="34"/>
      <c r="D594" s="205" t="s">
        <v>112</v>
      </c>
      <c r="E594" s="34"/>
      <c r="F594" s="206" t="s">
        <v>1141</v>
      </c>
      <c r="G594" s="34"/>
      <c r="H594" s="34"/>
      <c r="I594" s="120"/>
      <c r="J594" s="34"/>
      <c r="K594" s="34"/>
      <c r="L594" s="38"/>
      <c r="M594" s="207"/>
      <c r="N594" s="74"/>
      <c r="O594" s="74"/>
      <c r="P594" s="74"/>
      <c r="Q594" s="74"/>
      <c r="R594" s="74"/>
      <c r="S594" s="74"/>
      <c r="T594" s="75"/>
      <c r="AT594" s="12" t="s">
        <v>112</v>
      </c>
      <c r="AU594" s="12" t="s">
        <v>78</v>
      </c>
    </row>
    <row r="595" s="1" customFormat="1" ht="22.5" customHeight="1">
      <c r="B595" s="33"/>
      <c r="C595" s="193" t="s">
        <v>1142</v>
      </c>
      <c r="D595" s="193" t="s">
        <v>105</v>
      </c>
      <c r="E595" s="194" t="s">
        <v>1143</v>
      </c>
      <c r="F595" s="195" t="s">
        <v>1144</v>
      </c>
      <c r="G595" s="196" t="s">
        <v>116</v>
      </c>
      <c r="H595" s="197">
        <v>1</v>
      </c>
      <c r="I595" s="198"/>
      <c r="J595" s="199">
        <f>ROUND(I595*H595,2)</f>
        <v>0</v>
      </c>
      <c r="K595" s="195" t="s">
        <v>109</v>
      </c>
      <c r="L595" s="38"/>
      <c r="M595" s="200" t="s">
        <v>1</v>
      </c>
      <c r="N595" s="201" t="s">
        <v>42</v>
      </c>
      <c r="O595" s="74"/>
      <c r="P595" s="202">
        <f>O595*H595</f>
        <v>0</v>
      </c>
      <c r="Q595" s="202">
        <v>0</v>
      </c>
      <c r="R595" s="202">
        <f>Q595*H595</f>
        <v>0</v>
      </c>
      <c r="S595" s="202">
        <v>0</v>
      </c>
      <c r="T595" s="203">
        <f>S595*H595</f>
        <v>0</v>
      </c>
      <c r="AR595" s="12" t="s">
        <v>110</v>
      </c>
      <c r="AT595" s="12" t="s">
        <v>105</v>
      </c>
      <c r="AU595" s="12" t="s">
        <v>78</v>
      </c>
      <c r="AY595" s="12" t="s">
        <v>102</v>
      </c>
      <c r="BE595" s="204">
        <f>IF(N595="základní",J595,0)</f>
        <v>0</v>
      </c>
      <c r="BF595" s="204">
        <f>IF(N595="snížená",J595,0)</f>
        <v>0</v>
      </c>
      <c r="BG595" s="204">
        <f>IF(N595="zákl. přenesená",J595,0)</f>
        <v>0</v>
      </c>
      <c r="BH595" s="204">
        <f>IF(N595="sníž. přenesená",J595,0)</f>
        <v>0</v>
      </c>
      <c r="BI595" s="204">
        <f>IF(N595="nulová",J595,0)</f>
        <v>0</v>
      </c>
      <c r="BJ595" s="12" t="s">
        <v>76</v>
      </c>
      <c r="BK595" s="204">
        <f>ROUND(I595*H595,2)</f>
        <v>0</v>
      </c>
      <c r="BL595" s="12" t="s">
        <v>110</v>
      </c>
      <c r="BM595" s="12" t="s">
        <v>1145</v>
      </c>
    </row>
    <row r="596" s="1" customFormat="1">
      <c r="B596" s="33"/>
      <c r="C596" s="34"/>
      <c r="D596" s="205" t="s">
        <v>112</v>
      </c>
      <c r="E596" s="34"/>
      <c r="F596" s="206" t="s">
        <v>1146</v>
      </c>
      <c r="G596" s="34"/>
      <c r="H596" s="34"/>
      <c r="I596" s="120"/>
      <c r="J596" s="34"/>
      <c r="K596" s="34"/>
      <c r="L596" s="38"/>
      <c r="M596" s="207"/>
      <c r="N596" s="74"/>
      <c r="O596" s="74"/>
      <c r="P596" s="74"/>
      <c r="Q596" s="74"/>
      <c r="R596" s="74"/>
      <c r="S596" s="74"/>
      <c r="T596" s="75"/>
      <c r="AT596" s="12" t="s">
        <v>112</v>
      </c>
      <c r="AU596" s="12" t="s">
        <v>78</v>
      </c>
    </row>
    <row r="597" s="1" customFormat="1" ht="22.5" customHeight="1">
      <c r="B597" s="33"/>
      <c r="C597" s="193" t="s">
        <v>1147</v>
      </c>
      <c r="D597" s="193" t="s">
        <v>105</v>
      </c>
      <c r="E597" s="194" t="s">
        <v>1148</v>
      </c>
      <c r="F597" s="195" t="s">
        <v>1149</v>
      </c>
      <c r="G597" s="196" t="s">
        <v>116</v>
      </c>
      <c r="H597" s="197">
        <v>1</v>
      </c>
      <c r="I597" s="198"/>
      <c r="J597" s="199">
        <f>ROUND(I597*H597,2)</f>
        <v>0</v>
      </c>
      <c r="K597" s="195" t="s">
        <v>109</v>
      </c>
      <c r="L597" s="38"/>
      <c r="M597" s="200" t="s">
        <v>1</v>
      </c>
      <c r="N597" s="201" t="s">
        <v>42</v>
      </c>
      <c r="O597" s="74"/>
      <c r="P597" s="202">
        <f>O597*H597</f>
        <v>0</v>
      </c>
      <c r="Q597" s="202">
        <v>0</v>
      </c>
      <c r="R597" s="202">
        <f>Q597*H597</f>
        <v>0</v>
      </c>
      <c r="S597" s="202">
        <v>0</v>
      </c>
      <c r="T597" s="203">
        <f>S597*H597</f>
        <v>0</v>
      </c>
      <c r="AR597" s="12" t="s">
        <v>110</v>
      </c>
      <c r="AT597" s="12" t="s">
        <v>105</v>
      </c>
      <c r="AU597" s="12" t="s">
        <v>78</v>
      </c>
      <c r="AY597" s="12" t="s">
        <v>102</v>
      </c>
      <c r="BE597" s="204">
        <f>IF(N597="základní",J597,0)</f>
        <v>0</v>
      </c>
      <c r="BF597" s="204">
        <f>IF(N597="snížená",J597,0)</f>
        <v>0</v>
      </c>
      <c r="BG597" s="204">
        <f>IF(N597="zákl. přenesená",J597,0)</f>
        <v>0</v>
      </c>
      <c r="BH597" s="204">
        <f>IF(N597="sníž. přenesená",J597,0)</f>
        <v>0</v>
      </c>
      <c r="BI597" s="204">
        <f>IF(N597="nulová",J597,0)</f>
        <v>0</v>
      </c>
      <c r="BJ597" s="12" t="s">
        <v>76</v>
      </c>
      <c r="BK597" s="204">
        <f>ROUND(I597*H597,2)</f>
        <v>0</v>
      </c>
      <c r="BL597" s="12" t="s">
        <v>110</v>
      </c>
      <c r="BM597" s="12" t="s">
        <v>1150</v>
      </c>
    </row>
    <row r="598" s="1" customFormat="1">
      <c r="B598" s="33"/>
      <c r="C598" s="34"/>
      <c r="D598" s="205" t="s">
        <v>112</v>
      </c>
      <c r="E598" s="34"/>
      <c r="F598" s="206" t="s">
        <v>1151</v>
      </c>
      <c r="G598" s="34"/>
      <c r="H598" s="34"/>
      <c r="I598" s="120"/>
      <c r="J598" s="34"/>
      <c r="K598" s="34"/>
      <c r="L598" s="38"/>
      <c r="M598" s="207"/>
      <c r="N598" s="74"/>
      <c r="O598" s="74"/>
      <c r="P598" s="74"/>
      <c r="Q598" s="74"/>
      <c r="R598" s="74"/>
      <c r="S598" s="74"/>
      <c r="T598" s="75"/>
      <c r="AT598" s="12" t="s">
        <v>112</v>
      </c>
      <c r="AU598" s="12" t="s">
        <v>78</v>
      </c>
    </row>
    <row r="599" s="1" customFormat="1" ht="22.5" customHeight="1">
      <c r="B599" s="33"/>
      <c r="C599" s="193" t="s">
        <v>1152</v>
      </c>
      <c r="D599" s="193" t="s">
        <v>105</v>
      </c>
      <c r="E599" s="194" t="s">
        <v>1153</v>
      </c>
      <c r="F599" s="195" t="s">
        <v>1154</v>
      </c>
      <c r="G599" s="196" t="s">
        <v>116</v>
      </c>
      <c r="H599" s="197">
        <v>1</v>
      </c>
      <c r="I599" s="198"/>
      <c r="J599" s="199">
        <f>ROUND(I599*H599,2)</f>
        <v>0</v>
      </c>
      <c r="K599" s="195" t="s">
        <v>109</v>
      </c>
      <c r="L599" s="38"/>
      <c r="M599" s="200" t="s">
        <v>1</v>
      </c>
      <c r="N599" s="201" t="s">
        <v>42</v>
      </c>
      <c r="O599" s="74"/>
      <c r="P599" s="202">
        <f>O599*H599</f>
        <v>0</v>
      </c>
      <c r="Q599" s="202">
        <v>0</v>
      </c>
      <c r="R599" s="202">
        <f>Q599*H599</f>
        <v>0</v>
      </c>
      <c r="S599" s="202">
        <v>0</v>
      </c>
      <c r="T599" s="203">
        <f>S599*H599</f>
        <v>0</v>
      </c>
      <c r="AR599" s="12" t="s">
        <v>110</v>
      </c>
      <c r="AT599" s="12" t="s">
        <v>105</v>
      </c>
      <c r="AU599" s="12" t="s">
        <v>78</v>
      </c>
      <c r="AY599" s="12" t="s">
        <v>102</v>
      </c>
      <c r="BE599" s="204">
        <f>IF(N599="základní",J599,0)</f>
        <v>0</v>
      </c>
      <c r="BF599" s="204">
        <f>IF(N599="snížená",J599,0)</f>
        <v>0</v>
      </c>
      <c r="BG599" s="204">
        <f>IF(N599="zákl. přenesená",J599,0)</f>
        <v>0</v>
      </c>
      <c r="BH599" s="204">
        <f>IF(N599="sníž. přenesená",J599,0)</f>
        <v>0</v>
      </c>
      <c r="BI599" s="204">
        <f>IF(N599="nulová",J599,0)</f>
        <v>0</v>
      </c>
      <c r="BJ599" s="12" t="s">
        <v>76</v>
      </c>
      <c r="BK599" s="204">
        <f>ROUND(I599*H599,2)</f>
        <v>0</v>
      </c>
      <c r="BL599" s="12" t="s">
        <v>110</v>
      </c>
      <c r="BM599" s="12" t="s">
        <v>1155</v>
      </c>
    </row>
    <row r="600" s="1" customFormat="1">
      <c r="B600" s="33"/>
      <c r="C600" s="34"/>
      <c r="D600" s="205" t="s">
        <v>112</v>
      </c>
      <c r="E600" s="34"/>
      <c r="F600" s="206" t="s">
        <v>1156</v>
      </c>
      <c r="G600" s="34"/>
      <c r="H600" s="34"/>
      <c r="I600" s="120"/>
      <c r="J600" s="34"/>
      <c r="K600" s="34"/>
      <c r="L600" s="38"/>
      <c r="M600" s="207"/>
      <c r="N600" s="74"/>
      <c r="O600" s="74"/>
      <c r="P600" s="74"/>
      <c r="Q600" s="74"/>
      <c r="R600" s="74"/>
      <c r="S600" s="74"/>
      <c r="T600" s="75"/>
      <c r="AT600" s="12" t="s">
        <v>112</v>
      </c>
      <c r="AU600" s="12" t="s">
        <v>78</v>
      </c>
    </row>
    <row r="601" s="1" customFormat="1" ht="22.5" customHeight="1">
      <c r="B601" s="33"/>
      <c r="C601" s="193" t="s">
        <v>1157</v>
      </c>
      <c r="D601" s="193" t="s">
        <v>105</v>
      </c>
      <c r="E601" s="194" t="s">
        <v>1158</v>
      </c>
      <c r="F601" s="195" t="s">
        <v>1159</v>
      </c>
      <c r="G601" s="196" t="s">
        <v>116</v>
      </c>
      <c r="H601" s="197">
        <v>1</v>
      </c>
      <c r="I601" s="198"/>
      <c r="J601" s="199">
        <f>ROUND(I601*H601,2)</f>
        <v>0</v>
      </c>
      <c r="K601" s="195" t="s">
        <v>109</v>
      </c>
      <c r="L601" s="38"/>
      <c r="M601" s="200" t="s">
        <v>1</v>
      </c>
      <c r="N601" s="201" t="s">
        <v>42</v>
      </c>
      <c r="O601" s="74"/>
      <c r="P601" s="202">
        <f>O601*H601</f>
        <v>0</v>
      </c>
      <c r="Q601" s="202">
        <v>0</v>
      </c>
      <c r="R601" s="202">
        <f>Q601*H601</f>
        <v>0</v>
      </c>
      <c r="S601" s="202">
        <v>0</v>
      </c>
      <c r="T601" s="203">
        <f>S601*H601</f>
        <v>0</v>
      </c>
      <c r="AR601" s="12" t="s">
        <v>110</v>
      </c>
      <c r="AT601" s="12" t="s">
        <v>105</v>
      </c>
      <c r="AU601" s="12" t="s">
        <v>78</v>
      </c>
      <c r="AY601" s="12" t="s">
        <v>102</v>
      </c>
      <c r="BE601" s="204">
        <f>IF(N601="základní",J601,0)</f>
        <v>0</v>
      </c>
      <c r="BF601" s="204">
        <f>IF(N601="snížená",J601,0)</f>
        <v>0</v>
      </c>
      <c r="BG601" s="204">
        <f>IF(N601="zákl. přenesená",J601,0)</f>
        <v>0</v>
      </c>
      <c r="BH601" s="204">
        <f>IF(N601="sníž. přenesená",J601,0)</f>
        <v>0</v>
      </c>
      <c r="BI601" s="204">
        <f>IF(N601="nulová",J601,0)</f>
        <v>0</v>
      </c>
      <c r="BJ601" s="12" t="s">
        <v>76</v>
      </c>
      <c r="BK601" s="204">
        <f>ROUND(I601*H601,2)</f>
        <v>0</v>
      </c>
      <c r="BL601" s="12" t="s">
        <v>110</v>
      </c>
      <c r="BM601" s="12" t="s">
        <v>1160</v>
      </c>
    </row>
    <row r="602" s="1" customFormat="1">
      <c r="B602" s="33"/>
      <c r="C602" s="34"/>
      <c r="D602" s="205" t="s">
        <v>112</v>
      </c>
      <c r="E602" s="34"/>
      <c r="F602" s="206" t="s">
        <v>1161</v>
      </c>
      <c r="G602" s="34"/>
      <c r="H602" s="34"/>
      <c r="I602" s="120"/>
      <c r="J602" s="34"/>
      <c r="K602" s="34"/>
      <c r="L602" s="38"/>
      <c r="M602" s="207"/>
      <c r="N602" s="74"/>
      <c r="O602" s="74"/>
      <c r="P602" s="74"/>
      <c r="Q602" s="74"/>
      <c r="R602" s="74"/>
      <c r="S602" s="74"/>
      <c r="T602" s="75"/>
      <c r="AT602" s="12" t="s">
        <v>112</v>
      </c>
      <c r="AU602" s="12" t="s">
        <v>78</v>
      </c>
    </row>
    <row r="603" s="1" customFormat="1" ht="22.5" customHeight="1">
      <c r="B603" s="33"/>
      <c r="C603" s="193" t="s">
        <v>1162</v>
      </c>
      <c r="D603" s="193" t="s">
        <v>105</v>
      </c>
      <c r="E603" s="194" t="s">
        <v>1163</v>
      </c>
      <c r="F603" s="195" t="s">
        <v>1164</v>
      </c>
      <c r="G603" s="196" t="s">
        <v>116</v>
      </c>
      <c r="H603" s="197">
        <v>1</v>
      </c>
      <c r="I603" s="198"/>
      <c r="J603" s="199">
        <f>ROUND(I603*H603,2)</f>
        <v>0</v>
      </c>
      <c r="K603" s="195" t="s">
        <v>109</v>
      </c>
      <c r="L603" s="38"/>
      <c r="M603" s="200" t="s">
        <v>1</v>
      </c>
      <c r="N603" s="201" t="s">
        <v>42</v>
      </c>
      <c r="O603" s="74"/>
      <c r="P603" s="202">
        <f>O603*H603</f>
        <v>0</v>
      </c>
      <c r="Q603" s="202">
        <v>0</v>
      </c>
      <c r="R603" s="202">
        <f>Q603*H603</f>
        <v>0</v>
      </c>
      <c r="S603" s="202">
        <v>0</v>
      </c>
      <c r="T603" s="203">
        <f>S603*H603</f>
        <v>0</v>
      </c>
      <c r="AR603" s="12" t="s">
        <v>110</v>
      </c>
      <c r="AT603" s="12" t="s">
        <v>105</v>
      </c>
      <c r="AU603" s="12" t="s">
        <v>78</v>
      </c>
      <c r="AY603" s="12" t="s">
        <v>102</v>
      </c>
      <c r="BE603" s="204">
        <f>IF(N603="základní",J603,0)</f>
        <v>0</v>
      </c>
      <c r="BF603" s="204">
        <f>IF(N603="snížená",J603,0)</f>
        <v>0</v>
      </c>
      <c r="BG603" s="204">
        <f>IF(N603="zákl. přenesená",J603,0)</f>
        <v>0</v>
      </c>
      <c r="BH603" s="204">
        <f>IF(N603="sníž. přenesená",J603,0)</f>
        <v>0</v>
      </c>
      <c r="BI603" s="204">
        <f>IF(N603="nulová",J603,0)</f>
        <v>0</v>
      </c>
      <c r="BJ603" s="12" t="s">
        <v>76</v>
      </c>
      <c r="BK603" s="204">
        <f>ROUND(I603*H603,2)</f>
        <v>0</v>
      </c>
      <c r="BL603" s="12" t="s">
        <v>110</v>
      </c>
      <c r="BM603" s="12" t="s">
        <v>1165</v>
      </c>
    </row>
    <row r="604" s="1" customFormat="1">
      <c r="B604" s="33"/>
      <c r="C604" s="34"/>
      <c r="D604" s="205" t="s">
        <v>112</v>
      </c>
      <c r="E604" s="34"/>
      <c r="F604" s="206" t="s">
        <v>1166</v>
      </c>
      <c r="G604" s="34"/>
      <c r="H604" s="34"/>
      <c r="I604" s="120"/>
      <c r="J604" s="34"/>
      <c r="K604" s="34"/>
      <c r="L604" s="38"/>
      <c r="M604" s="207"/>
      <c r="N604" s="74"/>
      <c r="O604" s="74"/>
      <c r="P604" s="74"/>
      <c r="Q604" s="74"/>
      <c r="R604" s="74"/>
      <c r="S604" s="74"/>
      <c r="T604" s="75"/>
      <c r="AT604" s="12" t="s">
        <v>112</v>
      </c>
      <c r="AU604" s="12" t="s">
        <v>78</v>
      </c>
    </row>
    <row r="605" s="1" customFormat="1" ht="22.5" customHeight="1">
      <c r="B605" s="33"/>
      <c r="C605" s="193" t="s">
        <v>1167</v>
      </c>
      <c r="D605" s="193" t="s">
        <v>105</v>
      </c>
      <c r="E605" s="194" t="s">
        <v>1168</v>
      </c>
      <c r="F605" s="195" t="s">
        <v>1169</v>
      </c>
      <c r="G605" s="196" t="s">
        <v>116</v>
      </c>
      <c r="H605" s="197">
        <v>1</v>
      </c>
      <c r="I605" s="198"/>
      <c r="J605" s="199">
        <f>ROUND(I605*H605,2)</f>
        <v>0</v>
      </c>
      <c r="K605" s="195" t="s">
        <v>109</v>
      </c>
      <c r="L605" s="38"/>
      <c r="M605" s="200" t="s">
        <v>1</v>
      </c>
      <c r="N605" s="201" t="s">
        <v>42</v>
      </c>
      <c r="O605" s="74"/>
      <c r="P605" s="202">
        <f>O605*H605</f>
        <v>0</v>
      </c>
      <c r="Q605" s="202">
        <v>0</v>
      </c>
      <c r="R605" s="202">
        <f>Q605*H605</f>
        <v>0</v>
      </c>
      <c r="S605" s="202">
        <v>0</v>
      </c>
      <c r="T605" s="203">
        <f>S605*H605</f>
        <v>0</v>
      </c>
      <c r="AR605" s="12" t="s">
        <v>110</v>
      </c>
      <c r="AT605" s="12" t="s">
        <v>105</v>
      </c>
      <c r="AU605" s="12" t="s">
        <v>78</v>
      </c>
      <c r="AY605" s="12" t="s">
        <v>102</v>
      </c>
      <c r="BE605" s="204">
        <f>IF(N605="základní",J605,0)</f>
        <v>0</v>
      </c>
      <c r="BF605" s="204">
        <f>IF(N605="snížená",J605,0)</f>
        <v>0</v>
      </c>
      <c r="BG605" s="204">
        <f>IF(N605="zákl. přenesená",J605,0)</f>
        <v>0</v>
      </c>
      <c r="BH605" s="204">
        <f>IF(N605="sníž. přenesená",J605,0)</f>
        <v>0</v>
      </c>
      <c r="BI605" s="204">
        <f>IF(N605="nulová",J605,0)</f>
        <v>0</v>
      </c>
      <c r="BJ605" s="12" t="s">
        <v>76</v>
      </c>
      <c r="BK605" s="204">
        <f>ROUND(I605*H605,2)</f>
        <v>0</v>
      </c>
      <c r="BL605" s="12" t="s">
        <v>110</v>
      </c>
      <c r="BM605" s="12" t="s">
        <v>1170</v>
      </c>
    </row>
    <row r="606" s="1" customFormat="1">
      <c r="B606" s="33"/>
      <c r="C606" s="34"/>
      <c r="D606" s="205" t="s">
        <v>112</v>
      </c>
      <c r="E606" s="34"/>
      <c r="F606" s="206" t="s">
        <v>1171</v>
      </c>
      <c r="G606" s="34"/>
      <c r="H606" s="34"/>
      <c r="I606" s="120"/>
      <c r="J606" s="34"/>
      <c r="K606" s="34"/>
      <c r="L606" s="38"/>
      <c r="M606" s="207"/>
      <c r="N606" s="74"/>
      <c r="O606" s="74"/>
      <c r="P606" s="74"/>
      <c r="Q606" s="74"/>
      <c r="R606" s="74"/>
      <c r="S606" s="74"/>
      <c r="T606" s="75"/>
      <c r="AT606" s="12" t="s">
        <v>112</v>
      </c>
      <c r="AU606" s="12" t="s">
        <v>78</v>
      </c>
    </row>
    <row r="607" s="1" customFormat="1" ht="22.5" customHeight="1">
      <c r="B607" s="33"/>
      <c r="C607" s="193" t="s">
        <v>1172</v>
      </c>
      <c r="D607" s="193" t="s">
        <v>105</v>
      </c>
      <c r="E607" s="194" t="s">
        <v>1173</v>
      </c>
      <c r="F607" s="195" t="s">
        <v>1174</v>
      </c>
      <c r="G607" s="196" t="s">
        <v>116</v>
      </c>
      <c r="H607" s="197">
        <v>1</v>
      </c>
      <c r="I607" s="198"/>
      <c r="J607" s="199">
        <f>ROUND(I607*H607,2)</f>
        <v>0</v>
      </c>
      <c r="K607" s="195" t="s">
        <v>109</v>
      </c>
      <c r="L607" s="38"/>
      <c r="M607" s="200" t="s">
        <v>1</v>
      </c>
      <c r="N607" s="201" t="s">
        <v>42</v>
      </c>
      <c r="O607" s="74"/>
      <c r="P607" s="202">
        <f>O607*H607</f>
        <v>0</v>
      </c>
      <c r="Q607" s="202">
        <v>0</v>
      </c>
      <c r="R607" s="202">
        <f>Q607*H607</f>
        <v>0</v>
      </c>
      <c r="S607" s="202">
        <v>0</v>
      </c>
      <c r="T607" s="203">
        <f>S607*H607</f>
        <v>0</v>
      </c>
      <c r="AR607" s="12" t="s">
        <v>110</v>
      </c>
      <c r="AT607" s="12" t="s">
        <v>105</v>
      </c>
      <c r="AU607" s="12" t="s">
        <v>78</v>
      </c>
      <c r="AY607" s="12" t="s">
        <v>102</v>
      </c>
      <c r="BE607" s="204">
        <f>IF(N607="základní",J607,0)</f>
        <v>0</v>
      </c>
      <c r="BF607" s="204">
        <f>IF(N607="snížená",J607,0)</f>
        <v>0</v>
      </c>
      <c r="BG607" s="204">
        <f>IF(N607="zákl. přenesená",J607,0)</f>
        <v>0</v>
      </c>
      <c r="BH607" s="204">
        <f>IF(N607="sníž. přenesená",J607,0)</f>
        <v>0</v>
      </c>
      <c r="BI607" s="204">
        <f>IF(N607="nulová",J607,0)</f>
        <v>0</v>
      </c>
      <c r="BJ607" s="12" t="s">
        <v>76</v>
      </c>
      <c r="BK607" s="204">
        <f>ROUND(I607*H607,2)</f>
        <v>0</v>
      </c>
      <c r="BL607" s="12" t="s">
        <v>110</v>
      </c>
      <c r="BM607" s="12" t="s">
        <v>1175</v>
      </c>
    </row>
    <row r="608" s="1" customFormat="1">
      <c r="B608" s="33"/>
      <c r="C608" s="34"/>
      <c r="D608" s="205" t="s">
        <v>112</v>
      </c>
      <c r="E608" s="34"/>
      <c r="F608" s="206" t="s">
        <v>1176</v>
      </c>
      <c r="G608" s="34"/>
      <c r="H608" s="34"/>
      <c r="I608" s="120"/>
      <c r="J608" s="34"/>
      <c r="K608" s="34"/>
      <c r="L608" s="38"/>
      <c r="M608" s="207"/>
      <c r="N608" s="74"/>
      <c r="O608" s="74"/>
      <c r="P608" s="74"/>
      <c r="Q608" s="74"/>
      <c r="R608" s="74"/>
      <c r="S608" s="74"/>
      <c r="T608" s="75"/>
      <c r="AT608" s="12" t="s">
        <v>112</v>
      </c>
      <c r="AU608" s="12" t="s">
        <v>78</v>
      </c>
    </row>
    <row r="609" s="1" customFormat="1" ht="22.5" customHeight="1">
      <c r="B609" s="33"/>
      <c r="C609" s="193" t="s">
        <v>1177</v>
      </c>
      <c r="D609" s="193" t="s">
        <v>105</v>
      </c>
      <c r="E609" s="194" t="s">
        <v>1178</v>
      </c>
      <c r="F609" s="195" t="s">
        <v>1179</v>
      </c>
      <c r="G609" s="196" t="s">
        <v>116</v>
      </c>
      <c r="H609" s="197">
        <v>1</v>
      </c>
      <c r="I609" s="198"/>
      <c r="J609" s="199">
        <f>ROUND(I609*H609,2)</f>
        <v>0</v>
      </c>
      <c r="K609" s="195" t="s">
        <v>109</v>
      </c>
      <c r="L609" s="38"/>
      <c r="M609" s="200" t="s">
        <v>1</v>
      </c>
      <c r="N609" s="201" t="s">
        <v>42</v>
      </c>
      <c r="O609" s="74"/>
      <c r="P609" s="202">
        <f>O609*H609</f>
        <v>0</v>
      </c>
      <c r="Q609" s="202">
        <v>0</v>
      </c>
      <c r="R609" s="202">
        <f>Q609*H609</f>
        <v>0</v>
      </c>
      <c r="S609" s="202">
        <v>0</v>
      </c>
      <c r="T609" s="203">
        <f>S609*H609</f>
        <v>0</v>
      </c>
      <c r="AR609" s="12" t="s">
        <v>110</v>
      </c>
      <c r="AT609" s="12" t="s">
        <v>105</v>
      </c>
      <c r="AU609" s="12" t="s">
        <v>78</v>
      </c>
      <c r="AY609" s="12" t="s">
        <v>102</v>
      </c>
      <c r="BE609" s="204">
        <f>IF(N609="základní",J609,0)</f>
        <v>0</v>
      </c>
      <c r="BF609" s="204">
        <f>IF(N609="snížená",J609,0)</f>
        <v>0</v>
      </c>
      <c r="BG609" s="204">
        <f>IF(N609="zákl. přenesená",J609,0)</f>
        <v>0</v>
      </c>
      <c r="BH609" s="204">
        <f>IF(N609="sníž. přenesená",J609,0)</f>
        <v>0</v>
      </c>
      <c r="BI609" s="204">
        <f>IF(N609="nulová",J609,0)</f>
        <v>0</v>
      </c>
      <c r="BJ609" s="12" t="s">
        <v>76</v>
      </c>
      <c r="BK609" s="204">
        <f>ROUND(I609*H609,2)</f>
        <v>0</v>
      </c>
      <c r="BL609" s="12" t="s">
        <v>110</v>
      </c>
      <c r="BM609" s="12" t="s">
        <v>1180</v>
      </c>
    </row>
    <row r="610" s="1" customFormat="1">
      <c r="B610" s="33"/>
      <c r="C610" s="34"/>
      <c r="D610" s="205" t="s">
        <v>112</v>
      </c>
      <c r="E610" s="34"/>
      <c r="F610" s="206" t="s">
        <v>1181</v>
      </c>
      <c r="G610" s="34"/>
      <c r="H610" s="34"/>
      <c r="I610" s="120"/>
      <c r="J610" s="34"/>
      <c r="K610" s="34"/>
      <c r="L610" s="38"/>
      <c r="M610" s="207"/>
      <c r="N610" s="74"/>
      <c r="O610" s="74"/>
      <c r="P610" s="74"/>
      <c r="Q610" s="74"/>
      <c r="R610" s="74"/>
      <c r="S610" s="74"/>
      <c r="T610" s="75"/>
      <c r="AT610" s="12" t="s">
        <v>112</v>
      </c>
      <c r="AU610" s="12" t="s">
        <v>78</v>
      </c>
    </row>
    <row r="611" s="1" customFormat="1" ht="22.5" customHeight="1">
      <c r="B611" s="33"/>
      <c r="C611" s="193" t="s">
        <v>1182</v>
      </c>
      <c r="D611" s="193" t="s">
        <v>105</v>
      </c>
      <c r="E611" s="194" t="s">
        <v>1183</v>
      </c>
      <c r="F611" s="195" t="s">
        <v>1184</v>
      </c>
      <c r="G611" s="196" t="s">
        <v>116</v>
      </c>
      <c r="H611" s="197">
        <v>1</v>
      </c>
      <c r="I611" s="198"/>
      <c r="J611" s="199">
        <f>ROUND(I611*H611,2)</f>
        <v>0</v>
      </c>
      <c r="K611" s="195" t="s">
        <v>109</v>
      </c>
      <c r="L611" s="38"/>
      <c r="M611" s="200" t="s">
        <v>1</v>
      </c>
      <c r="N611" s="201" t="s">
        <v>42</v>
      </c>
      <c r="O611" s="74"/>
      <c r="P611" s="202">
        <f>O611*H611</f>
        <v>0</v>
      </c>
      <c r="Q611" s="202">
        <v>0</v>
      </c>
      <c r="R611" s="202">
        <f>Q611*H611</f>
        <v>0</v>
      </c>
      <c r="S611" s="202">
        <v>0</v>
      </c>
      <c r="T611" s="203">
        <f>S611*H611</f>
        <v>0</v>
      </c>
      <c r="AR611" s="12" t="s">
        <v>110</v>
      </c>
      <c r="AT611" s="12" t="s">
        <v>105</v>
      </c>
      <c r="AU611" s="12" t="s">
        <v>78</v>
      </c>
      <c r="AY611" s="12" t="s">
        <v>102</v>
      </c>
      <c r="BE611" s="204">
        <f>IF(N611="základní",J611,0)</f>
        <v>0</v>
      </c>
      <c r="BF611" s="204">
        <f>IF(N611="snížená",J611,0)</f>
        <v>0</v>
      </c>
      <c r="BG611" s="204">
        <f>IF(N611="zákl. přenesená",J611,0)</f>
        <v>0</v>
      </c>
      <c r="BH611" s="204">
        <f>IF(N611="sníž. přenesená",J611,0)</f>
        <v>0</v>
      </c>
      <c r="BI611" s="204">
        <f>IF(N611="nulová",J611,0)</f>
        <v>0</v>
      </c>
      <c r="BJ611" s="12" t="s">
        <v>76</v>
      </c>
      <c r="BK611" s="204">
        <f>ROUND(I611*H611,2)</f>
        <v>0</v>
      </c>
      <c r="BL611" s="12" t="s">
        <v>110</v>
      </c>
      <c r="BM611" s="12" t="s">
        <v>1185</v>
      </c>
    </row>
    <row r="612" s="1" customFormat="1">
      <c r="B612" s="33"/>
      <c r="C612" s="34"/>
      <c r="D612" s="205" t="s">
        <v>112</v>
      </c>
      <c r="E612" s="34"/>
      <c r="F612" s="206" t="s">
        <v>1186</v>
      </c>
      <c r="G612" s="34"/>
      <c r="H612" s="34"/>
      <c r="I612" s="120"/>
      <c r="J612" s="34"/>
      <c r="K612" s="34"/>
      <c r="L612" s="38"/>
      <c r="M612" s="207"/>
      <c r="N612" s="74"/>
      <c r="O612" s="74"/>
      <c r="P612" s="74"/>
      <c r="Q612" s="74"/>
      <c r="R612" s="74"/>
      <c r="S612" s="74"/>
      <c r="T612" s="75"/>
      <c r="AT612" s="12" t="s">
        <v>112</v>
      </c>
      <c r="AU612" s="12" t="s">
        <v>78</v>
      </c>
    </row>
    <row r="613" s="1" customFormat="1" ht="22.5" customHeight="1">
      <c r="B613" s="33"/>
      <c r="C613" s="193" t="s">
        <v>1187</v>
      </c>
      <c r="D613" s="193" t="s">
        <v>105</v>
      </c>
      <c r="E613" s="194" t="s">
        <v>1188</v>
      </c>
      <c r="F613" s="195" t="s">
        <v>1189</v>
      </c>
      <c r="G613" s="196" t="s">
        <v>116</v>
      </c>
      <c r="H613" s="197">
        <v>1</v>
      </c>
      <c r="I613" s="198"/>
      <c r="J613" s="199">
        <f>ROUND(I613*H613,2)</f>
        <v>0</v>
      </c>
      <c r="K613" s="195" t="s">
        <v>109</v>
      </c>
      <c r="L613" s="38"/>
      <c r="M613" s="200" t="s">
        <v>1</v>
      </c>
      <c r="N613" s="201" t="s">
        <v>42</v>
      </c>
      <c r="O613" s="74"/>
      <c r="P613" s="202">
        <f>O613*H613</f>
        <v>0</v>
      </c>
      <c r="Q613" s="202">
        <v>0</v>
      </c>
      <c r="R613" s="202">
        <f>Q613*H613</f>
        <v>0</v>
      </c>
      <c r="S613" s="202">
        <v>0</v>
      </c>
      <c r="T613" s="203">
        <f>S613*H613</f>
        <v>0</v>
      </c>
      <c r="AR613" s="12" t="s">
        <v>110</v>
      </c>
      <c r="AT613" s="12" t="s">
        <v>105</v>
      </c>
      <c r="AU613" s="12" t="s">
        <v>78</v>
      </c>
      <c r="AY613" s="12" t="s">
        <v>102</v>
      </c>
      <c r="BE613" s="204">
        <f>IF(N613="základní",J613,0)</f>
        <v>0</v>
      </c>
      <c r="BF613" s="204">
        <f>IF(N613="snížená",J613,0)</f>
        <v>0</v>
      </c>
      <c r="BG613" s="204">
        <f>IF(N613="zákl. přenesená",J613,0)</f>
        <v>0</v>
      </c>
      <c r="BH613" s="204">
        <f>IF(N613="sníž. přenesená",J613,0)</f>
        <v>0</v>
      </c>
      <c r="BI613" s="204">
        <f>IF(N613="nulová",J613,0)</f>
        <v>0</v>
      </c>
      <c r="BJ613" s="12" t="s">
        <v>76</v>
      </c>
      <c r="BK613" s="204">
        <f>ROUND(I613*H613,2)</f>
        <v>0</v>
      </c>
      <c r="BL613" s="12" t="s">
        <v>110</v>
      </c>
      <c r="BM613" s="12" t="s">
        <v>1190</v>
      </c>
    </row>
    <row r="614" s="1" customFormat="1">
      <c r="B614" s="33"/>
      <c r="C614" s="34"/>
      <c r="D614" s="205" t="s">
        <v>112</v>
      </c>
      <c r="E614" s="34"/>
      <c r="F614" s="206" t="s">
        <v>1191</v>
      </c>
      <c r="G614" s="34"/>
      <c r="H614" s="34"/>
      <c r="I614" s="120"/>
      <c r="J614" s="34"/>
      <c r="K614" s="34"/>
      <c r="L614" s="38"/>
      <c r="M614" s="207"/>
      <c r="N614" s="74"/>
      <c r="O614" s="74"/>
      <c r="P614" s="74"/>
      <c r="Q614" s="74"/>
      <c r="R614" s="74"/>
      <c r="S614" s="74"/>
      <c r="T614" s="75"/>
      <c r="AT614" s="12" t="s">
        <v>112</v>
      </c>
      <c r="AU614" s="12" t="s">
        <v>78</v>
      </c>
    </row>
    <row r="615" s="1" customFormat="1" ht="22.5" customHeight="1">
      <c r="B615" s="33"/>
      <c r="C615" s="193" t="s">
        <v>1192</v>
      </c>
      <c r="D615" s="193" t="s">
        <v>105</v>
      </c>
      <c r="E615" s="194" t="s">
        <v>1193</v>
      </c>
      <c r="F615" s="195" t="s">
        <v>1194</v>
      </c>
      <c r="G615" s="196" t="s">
        <v>116</v>
      </c>
      <c r="H615" s="197">
        <v>1</v>
      </c>
      <c r="I615" s="198"/>
      <c r="J615" s="199">
        <f>ROUND(I615*H615,2)</f>
        <v>0</v>
      </c>
      <c r="K615" s="195" t="s">
        <v>109</v>
      </c>
      <c r="L615" s="38"/>
      <c r="M615" s="200" t="s">
        <v>1</v>
      </c>
      <c r="N615" s="201" t="s">
        <v>42</v>
      </c>
      <c r="O615" s="74"/>
      <c r="P615" s="202">
        <f>O615*H615</f>
        <v>0</v>
      </c>
      <c r="Q615" s="202">
        <v>0</v>
      </c>
      <c r="R615" s="202">
        <f>Q615*H615</f>
        <v>0</v>
      </c>
      <c r="S615" s="202">
        <v>0</v>
      </c>
      <c r="T615" s="203">
        <f>S615*H615</f>
        <v>0</v>
      </c>
      <c r="AR615" s="12" t="s">
        <v>110</v>
      </c>
      <c r="AT615" s="12" t="s">
        <v>105</v>
      </c>
      <c r="AU615" s="12" t="s">
        <v>78</v>
      </c>
      <c r="AY615" s="12" t="s">
        <v>102</v>
      </c>
      <c r="BE615" s="204">
        <f>IF(N615="základní",J615,0)</f>
        <v>0</v>
      </c>
      <c r="BF615" s="204">
        <f>IF(N615="snížená",J615,0)</f>
        <v>0</v>
      </c>
      <c r="BG615" s="204">
        <f>IF(N615="zákl. přenesená",J615,0)</f>
        <v>0</v>
      </c>
      <c r="BH615" s="204">
        <f>IF(N615="sníž. přenesená",J615,0)</f>
        <v>0</v>
      </c>
      <c r="BI615" s="204">
        <f>IF(N615="nulová",J615,0)</f>
        <v>0</v>
      </c>
      <c r="BJ615" s="12" t="s">
        <v>76</v>
      </c>
      <c r="BK615" s="204">
        <f>ROUND(I615*H615,2)</f>
        <v>0</v>
      </c>
      <c r="BL615" s="12" t="s">
        <v>110</v>
      </c>
      <c r="BM615" s="12" t="s">
        <v>1195</v>
      </c>
    </row>
    <row r="616" s="1" customFormat="1">
      <c r="B616" s="33"/>
      <c r="C616" s="34"/>
      <c r="D616" s="205" t="s">
        <v>112</v>
      </c>
      <c r="E616" s="34"/>
      <c r="F616" s="206" t="s">
        <v>1196</v>
      </c>
      <c r="G616" s="34"/>
      <c r="H616" s="34"/>
      <c r="I616" s="120"/>
      <c r="J616" s="34"/>
      <c r="K616" s="34"/>
      <c r="L616" s="38"/>
      <c r="M616" s="207"/>
      <c r="N616" s="74"/>
      <c r="O616" s="74"/>
      <c r="P616" s="74"/>
      <c r="Q616" s="74"/>
      <c r="R616" s="74"/>
      <c r="S616" s="74"/>
      <c r="T616" s="75"/>
      <c r="AT616" s="12" t="s">
        <v>112</v>
      </c>
      <c r="AU616" s="12" t="s">
        <v>78</v>
      </c>
    </row>
    <row r="617" s="1" customFormat="1" ht="22.5" customHeight="1">
      <c r="B617" s="33"/>
      <c r="C617" s="193" t="s">
        <v>1197</v>
      </c>
      <c r="D617" s="193" t="s">
        <v>105</v>
      </c>
      <c r="E617" s="194" t="s">
        <v>1198</v>
      </c>
      <c r="F617" s="195" t="s">
        <v>1199</v>
      </c>
      <c r="G617" s="196" t="s">
        <v>116</v>
      </c>
      <c r="H617" s="197">
        <v>1</v>
      </c>
      <c r="I617" s="198"/>
      <c r="J617" s="199">
        <f>ROUND(I617*H617,2)</f>
        <v>0</v>
      </c>
      <c r="K617" s="195" t="s">
        <v>109</v>
      </c>
      <c r="L617" s="38"/>
      <c r="M617" s="200" t="s">
        <v>1</v>
      </c>
      <c r="N617" s="201" t="s">
        <v>42</v>
      </c>
      <c r="O617" s="74"/>
      <c r="P617" s="202">
        <f>O617*H617</f>
        <v>0</v>
      </c>
      <c r="Q617" s="202">
        <v>0</v>
      </c>
      <c r="R617" s="202">
        <f>Q617*H617</f>
        <v>0</v>
      </c>
      <c r="S617" s="202">
        <v>0</v>
      </c>
      <c r="T617" s="203">
        <f>S617*H617</f>
        <v>0</v>
      </c>
      <c r="AR617" s="12" t="s">
        <v>110</v>
      </c>
      <c r="AT617" s="12" t="s">
        <v>105</v>
      </c>
      <c r="AU617" s="12" t="s">
        <v>78</v>
      </c>
      <c r="AY617" s="12" t="s">
        <v>102</v>
      </c>
      <c r="BE617" s="204">
        <f>IF(N617="základní",J617,0)</f>
        <v>0</v>
      </c>
      <c r="BF617" s="204">
        <f>IF(N617="snížená",J617,0)</f>
        <v>0</v>
      </c>
      <c r="BG617" s="204">
        <f>IF(N617="zákl. přenesená",J617,0)</f>
        <v>0</v>
      </c>
      <c r="BH617" s="204">
        <f>IF(N617="sníž. přenesená",J617,0)</f>
        <v>0</v>
      </c>
      <c r="BI617" s="204">
        <f>IF(N617="nulová",J617,0)</f>
        <v>0</v>
      </c>
      <c r="BJ617" s="12" t="s">
        <v>76</v>
      </c>
      <c r="BK617" s="204">
        <f>ROUND(I617*H617,2)</f>
        <v>0</v>
      </c>
      <c r="BL617" s="12" t="s">
        <v>110</v>
      </c>
      <c r="BM617" s="12" t="s">
        <v>1200</v>
      </c>
    </row>
    <row r="618" s="1" customFormat="1">
      <c r="B618" s="33"/>
      <c r="C618" s="34"/>
      <c r="D618" s="205" t="s">
        <v>112</v>
      </c>
      <c r="E618" s="34"/>
      <c r="F618" s="206" t="s">
        <v>1201</v>
      </c>
      <c r="G618" s="34"/>
      <c r="H618" s="34"/>
      <c r="I618" s="120"/>
      <c r="J618" s="34"/>
      <c r="K618" s="34"/>
      <c r="L618" s="38"/>
      <c r="M618" s="207"/>
      <c r="N618" s="74"/>
      <c r="O618" s="74"/>
      <c r="P618" s="74"/>
      <c r="Q618" s="74"/>
      <c r="R618" s="74"/>
      <c r="S618" s="74"/>
      <c r="T618" s="75"/>
      <c r="AT618" s="12" t="s">
        <v>112</v>
      </c>
      <c r="AU618" s="12" t="s">
        <v>78</v>
      </c>
    </row>
    <row r="619" s="1" customFormat="1" ht="22.5" customHeight="1">
      <c r="B619" s="33"/>
      <c r="C619" s="193" t="s">
        <v>1202</v>
      </c>
      <c r="D619" s="193" t="s">
        <v>105</v>
      </c>
      <c r="E619" s="194" t="s">
        <v>1203</v>
      </c>
      <c r="F619" s="195" t="s">
        <v>1204</v>
      </c>
      <c r="G619" s="196" t="s">
        <v>116</v>
      </c>
      <c r="H619" s="197">
        <v>1</v>
      </c>
      <c r="I619" s="198"/>
      <c r="J619" s="199">
        <f>ROUND(I619*H619,2)</f>
        <v>0</v>
      </c>
      <c r="K619" s="195" t="s">
        <v>109</v>
      </c>
      <c r="L619" s="38"/>
      <c r="M619" s="200" t="s">
        <v>1</v>
      </c>
      <c r="N619" s="201" t="s">
        <v>42</v>
      </c>
      <c r="O619" s="74"/>
      <c r="P619" s="202">
        <f>O619*H619</f>
        <v>0</v>
      </c>
      <c r="Q619" s="202">
        <v>0</v>
      </c>
      <c r="R619" s="202">
        <f>Q619*H619</f>
        <v>0</v>
      </c>
      <c r="S619" s="202">
        <v>0</v>
      </c>
      <c r="T619" s="203">
        <f>S619*H619</f>
        <v>0</v>
      </c>
      <c r="AR619" s="12" t="s">
        <v>110</v>
      </c>
      <c r="AT619" s="12" t="s">
        <v>105</v>
      </c>
      <c r="AU619" s="12" t="s">
        <v>78</v>
      </c>
      <c r="AY619" s="12" t="s">
        <v>102</v>
      </c>
      <c r="BE619" s="204">
        <f>IF(N619="základní",J619,0)</f>
        <v>0</v>
      </c>
      <c r="BF619" s="204">
        <f>IF(N619="snížená",J619,0)</f>
        <v>0</v>
      </c>
      <c r="BG619" s="204">
        <f>IF(N619="zákl. přenesená",J619,0)</f>
        <v>0</v>
      </c>
      <c r="BH619" s="204">
        <f>IF(N619="sníž. přenesená",J619,0)</f>
        <v>0</v>
      </c>
      <c r="BI619" s="204">
        <f>IF(N619="nulová",J619,0)</f>
        <v>0</v>
      </c>
      <c r="BJ619" s="12" t="s">
        <v>76</v>
      </c>
      <c r="BK619" s="204">
        <f>ROUND(I619*H619,2)</f>
        <v>0</v>
      </c>
      <c r="BL619" s="12" t="s">
        <v>110</v>
      </c>
      <c r="BM619" s="12" t="s">
        <v>1205</v>
      </c>
    </row>
    <row r="620" s="1" customFormat="1">
      <c r="B620" s="33"/>
      <c r="C620" s="34"/>
      <c r="D620" s="205" t="s">
        <v>112</v>
      </c>
      <c r="E620" s="34"/>
      <c r="F620" s="206" t="s">
        <v>1206</v>
      </c>
      <c r="G620" s="34"/>
      <c r="H620" s="34"/>
      <c r="I620" s="120"/>
      <c r="J620" s="34"/>
      <c r="K620" s="34"/>
      <c r="L620" s="38"/>
      <c r="M620" s="207"/>
      <c r="N620" s="74"/>
      <c r="O620" s="74"/>
      <c r="P620" s="74"/>
      <c r="Q620" s="74"/>
      <c r="R620" s="74"/>
      <c r="S620" s="74"/>
      <c r="T620" s="75"/>
      <c r="AT620" s="12" t="s">
        <v>112</v>
      </c>
      <c r="AU620" s="12" t="s">
        <v>78</v>
      </c>
    </row>
    <row r="621" s="1" customFormat="1" ht="22.5" customHeight="1">
      <c r="B621" s="33"/>
      <c r="C621" s="193" t="s">
        <v>1207</v>
      </c>
      <c r="D621" s="193" t="s">
        <v>105</v>
      </c>
      <c r="E621" s="194" t="s">
        <v>1208</v>
      </c>
      <c r="F621" s="195" t="s">
        <v>1209</v>
      </c>
      <c r="G621" s="196" t="s">
        <v>116</v>
      </c>
      <c r="H621" s="197">
        <v>1</v>
      </c>
      <c r="I621" s="198"/>
      <c r="J621" s="199">
        <f>ROUND(I621*H621,2)</f>
        <v>0</v>
      </c>
      <c r="K621" s="195" t="s">
        <v>109</v>
      </c>
      <c r="L621" s="38"/>
      <c r="M621" s="200" t="s">
        <v>1</v>
      </c>
      <c r="N621" s="201" t="s">
        <v>42</v>
      </c>
      <c r="O621" s="74"/>
      <c r="P621" s="202">
        <f>O621*H621</f>
        <v>0</v>
      </c>
      <c r="Q621" s="202">
        <v>0</v>
      </c>
      <c r="R621" s="202">
        <f>Q621*H621</f>
        <v>0</v>
      </c>
      <c r="S621" s="202">
        <v>0</v>
      </c>
      <c r="T621" s="203">
        <f>S621*H621</f>
        <v>0</v>
      </c>
      <c r="AR621" s="12" t="s">
        <v>110</v>
      </c>
      <c r="AT621" s="12" t="s">
        <v>105</v>
      </c>
      <c r="AU621" s="12" t="s">
        <v>78</v>
      </c>
      <c r="AY621" s="12" t="s">
        <v>102</v>
      </c>
      <c r="BE621" s="204">
        <f>IF(N621="základní",J621,0)</f>
        <v>0</v>
      </c>
      <c r="BF621" s="204">
        <f>IF(N621="snížená",J621,0)</f>
        <v>0</v>
      </c>
      <c r="BG621" s="204">
        <f>IF(N621="zákl. přenesená",J621,0)</f>
        <v>0</v>
      </c>
      <c r="BH621" s="204">
        <f>IF(N621="sníž. přenesená",J621,0)</f>
        <v>0</v>
      </c>
      <c r="BI621" s="204">
        <f>IF(N621="nulová",J621,0)</f>
        <v>0</v>
      </c>
      <c r="BJ621" s="12" t="s">
        <v>76</v>
      </c>
      <c r="BK621" s="204">
        <f>ROUND(I621*H621,2)</f>
        <v>0</v>
      </c>
      <c r="BL621" s="12" t="s">
        <v>110</v>
      </c>
      <c r="BM621" s="12" t="s">
        <v>1210</v>
      </c>
    </row>
    <row r="622" s="1" customFormat="1">
      <c r="B622" s="33"/>
      <c r="C622" s="34"/>
      <c r="D622" s="205" t="s">
        <v>112</v>
      </c>
      <c r="E622" s="34"/>
      <c r="F622" s="206" t="s">
        <v>1211</v>
      </c>
      <c r="G622" s="34"/>
      <c r="H622" s="34"/>
      <c r="I622" s="120"/>
      <c r="J622" s="34"/>
      <c r="K622" s="34"/>
      <c r="L622" s="38"/>
      <c r="M622" s="207"/>
      <c r="N622" s="74"/>
      <c r="O622" s="74"/>
      <c r="P622" s="74"/>
      <c r="Q622" s="74"/>
      <c r="R622" s="74"/>
      <c r="S622" s="74"/>
      <c r="T622" s="75"/>
      <c r="AT622" s="12" t="s">
        <v>112</v>
      </c>
      <c r="AU622" s="12" t="s">
        <v>78</v>
      </c>
    </row>
    <row r="623" s="1" customFormat="1" ht="22.5" customHeight="1">
      <c r="B623" s="33"/>
      <c r="C623" s="193" t="s">
        <v>1212</v>
      </c>
      <c r="D623" s="193" t="s">
        <v>105</v>
      </c>
      <c r="E623" s="194" t="s">
        <v>1213</v>
      </c>
      <c r="F623" s="195" t="s">
        <v>1214</v>
      </c>
      <c r="G623" s="196" t="s">
        <v>116</v>
      </c>
      <c r="H623" s="197">
        <v>1</v>
      </c>
      <c r="I623" s="198"/>
      <c r="J623" s="199">
        <f>ROUND(I623*H623,2)</f>
        <v>0</v>
      </c>
      <c r="K623" s="195" t="s">
        <v>109</v>
      </c>
      <c r="L623" s="38"/>
      <c r="M623" s="200" t="s">
        <v>1</v>
      </c>
      <c r="N623" s="201" t="s">
        <v>42</v>
      </c>
      <c r="O623" s="74"/>
      <c r="P623" s="202">
        <f>O623*H623</f>
        <v>0</v>
      </c>
      <c r="Q623" s="202">
        <v>0</v>
      </c>
      <c r="R623" s="202">
        <f>Q623*H623</f>
        <v>0</v>
      </c>
      <c r="S623" s="202">
        <v>0</v>
      </c>
      <c r="T623" s="203">
        <f>S623*H623</f>
        <v>0</v>
      </c>
      <c r="AR623" s="12" t="s">
        <v>110</v>
      </c>
      <c r="AT623" s="12" t="s">
        <v>105</v>
      </c>
      <c r="AU623" s="12" t="s">
        <v>78</v>
      </c>
      <c r="AY623" s="12" t="s">
        <v>102</v>
      </c>
      <c r="BE623" s="204">
        <f>IF(N623="základní",J623,0)</f>
        <v>0</v>
      </c>
      <c r="BF623" s="204">
        <f>IF(N623="snížená",J623,0)</f>
        <v>0</v>
      </c>
      <c r="BG623" s="204">
        <f>IF(N623="zákl. přenesená",J623,0)</f>
        <v>0</v>
      </c>
      <c r="BH623" s="204">
        <f>IF(N623="sníž. přenesená",J623,0)</f>
        <v>0</v>
      </c>
      <c r="BI623" s="204">
        <f>IF(N623="nulová",J623,0)</f>
        <v>0</v>
      </c>
      <c r="BJ623" s="12" t="s">
        <v>76</v>
      </c>
      <c r="BK623" s="204">
        <f>ROUND(I623*H623,2)</f>
        <v>0</v>
      </c>
      <c r="BL623" s="12" t="s">
        <v>110</v>
      </c>
      <c r="BM623" s="12" t="s">
        <v>1215</v>
      </c>
    </row>
    <row r="624" s="1" customFormat="1">
      <c r="B624" s="33"/>
      <c r="C624" s="34"/>
      <c r="D624" s="205" t="s">
        <v>112</v>
      </c>
      <c r="E624" s="34"/>
      <c r="F624" s="206" t="s">
        <v>1216</v>
      </c>
      <c r="G624" s="34"/>
      <c r="H624" s="34"/>
      <c r="I624" s="120"/>
      <c r="J624" s="34"/>
      <c r="K624" s="34"/>
      <c r="L624" s="38"/>
      <c r="M624" s="207"/>
      <c r="N624" s="74"/>
      <c r="O624" s="74"/>
      <c r="P624" s="74"/>
      <c r="Q624" s="74"/>
      <c r="R624" s="74"/>
      <c r="S624" s="74"/>
      <c r="T624" s="75"/>
      <c r="AT624" s="12" t="s">
        <v>112</v>
      </c>
      <c r="AU624" s="12" t="s">
        <v>78</v>
      </c>
    </row>
    <row r="625" s="1" customFormat="1" ht="22.5" customHeight="1">
      <c r="B625" s="33"/>
      <c r="C625" s="193" t="s">
        <v>1217</v>
      </c>
      <c r="D625" s="193" t="s">
        <v>105</v>
      </c>
      <c r="E625" s="194" t="s">
        <v>1218</v>
      </c>
      <c r="F625" s="195" t="s">
        <v>1219</v>
      </c>
      <c r="G625" s="196" t="s">
        <v>116</v>
      </c>
      <c r="H625" s="197">
        <v>1</v>
      </c>
      <c r="I625" s="198"/>
      <c r="J625" s="199">
        <f>ROUND(I625*H625,2)</f>
        <v>0</v>
      </c>
      <c r="K625" s="195" t="s">
        <v>109</v>
      </c>
      <c r="L625" s="38"/>
      <c r="M625" s="200" t="s">
        <v>1</v>
      </c>
      <c r="N625" s="201" t="s">
        <v>42</v>
      </c>
      <c r="O625" s="74"/>
      <c r="P625" s="202">
        <f>O625*H625</f>
        <v>0</v>
      </c>
      <c r="Q625" s="202">
        <v>0</v>
      </c>
      <c r="R625" s="202">
        <f>Q625*H625</f>
        <v>0</v>
      </c>
      <c r="S625" s="202">
        <v>0</v>
      </c>
      <c r="T625" s="203">
        <f>S625*H625</f>
        <v>0</v>
      </c>
      <c r="AR625" s="12" t="s">
        <v>110</v>
      </c>
      <c r="AT625" s="12" t="s">
        <v>105</v>
      </c>
      <c r="AU625" s="12" t="s">
        <v>78</v>
      </c>
      <c r="AY625" s="12" t="s">
        <v>102</v>
      </c>
      <c r="BE625" s="204">
        <f>IF(N625="základní",J625,0)</f>
        <v>0</v>
      </c>
      <c r="BF625" s="204">
        <f>IF(N625="snížená",J625,0)</f>
        <v>0</v>
      </c>
      <c r="BG625" s="204">
        <f>IF(N625="zákl. přenesená",J625,0)</f>
        <v>0</v>
      </c>
      <c r="BH625" s="204">
        <f>IF(N625="sníž. přenesená",J625,0)</f>
        <v>0</v>
      </c>
      <c r="BI625" s="204">
        <f>IF(N625="nulová",J625,0)</f>
        <v>0</v>
      </c>
      <c r="BJ625" s="12" t="s">
        <v>76</v>
      </c>
      <c r="BK625" s="204">
        <f>ROUND(I625*H625,2)</f>
        <v>0</v>
      </c>
      <c r="BL625" s="12" t="s">
        <v>110</v>
      </c>
      <c r="BM625" s="12" t="s">
        <v>1220</v>
      </c>
    </row>
    <row r="626" s="1" customFormat="1">
      <c r="B626" s="33"/>
      <c r="C626" s="34"/>
      <c r="D626" s="205" t="s">
        <v>112</v>
      </c>
      <c r="E626" s="34"/>
      <c r="F626" s="206" t="s">
        <v>1221</v>
      </c>
      <c r="G626" s="34"/>
      <c r="H626" s="34"/>
      <c r="I626" s="120"/>
      <c r="J626" s="34"/>
      <c r="K626" s="34"/>
      <c r="L626" s="38"/>
      <c r="M626" s="207"/>
      <c r="N626" s="74"/>
      <c r="O626" s="74"/>
      <c r="P626" s="74"/>
      <c r="Q626" s="74"/>
      <c r="R626" s="74"/>
      <c r="S626" s="74"/>
      <c r="T626" s="75"/>
      <c r="AT626" s="12" t="s">
        <v>112</v>
      </c>
      <c r="AU626" s="12" t="s">
        <v>78</v>
      </c>
    </row>
    <row r="627" s="1" customFormat="1" ht="22.5" customHeight="1">
      <c r="B627" s="33"/>
      <c r="C627" s="193" t="s">
        <v>1222</v>
      </c>
      <c r="D627" s="193" t="s">
        <v>105</v>
      </c>
      <c r="E627" s="194" t="s">
        <v>1223</v>
      </c>
      <c r="F627" s="195" t="s">
        <v>1224</v>
      </c>
      <c r="G627" s="196" t="s">
        <v>116</v>
      </c>
      <c r="H627" s="197">
        <v>1</v>
      </c>
      <c r="I627" s="198"/>
      <c r="J627" s="199">
        <f>ROUND(I627*H627,2)</f>
        <v>0</v>
      </c>
      <c r="K627" s="195" t="s">
        <v>109</v>
      </c>
      <c r="L627" s="38"/>
      <c r="M627" s="200" t="s">
        <v>1</v>
      </c>
      <c r="N627" s="201" t="s">
        <v>42</v>
      </c>
      <c r="O627" s="74"/>
      <c r="P627" s="202">
        <f>O627*H627</f>
        <v>0</v>
      </c>
      <c r="Q627" s="202">
        <v>0</v>
      </c>
      <c r="R627" s="202">
        <f>Q627*H627</f>
        <v>0</v>
      </c>
      <c r="S627" s="202">
        <v>0</v>
      </c>
      <c r="T627" s="203">
        <f>S627*H627</f>
        <v>0</v>
      </c>
      <c r="AR627" s="12" t="s">
        <v>110</v>
      </c>
      <c r="AT627" s="12" t="s">
        <v>105</v>
      </c>
      <c r="AU627" s="12" t="s">
        <v>78</v>
      </c>
      <c r="AY627" s="12" t="s">
        <v>102</v>
      </c>
      <c r="BE627" s="204">
        <f>IF(N627="základní",J627,0)</f>
        <v>0</v>
      </c>
      <c r="BF627" s="204">
        <f>IF(N627="snížená",J627,0)</f>
        <v>0</v>
      </c>
      <c r="BG627" s="204">
        <f>IF(N627="zákl. přenesená",J627,0)</f>
        <v>0</v>
      </c>
      <c r="BH627" s="204">
        <f>IF(N627="sníž. přenesená",J627,0)</f>
        <v>0</v>
      </c>
      <c r="BI627" s="204">
        <f>IF(N627="nulová",J627,0)</f>
        <v>0</v>
      </c>
      <c r="BJ627" s="12" t="s">
        <v>76</v>
      </c>
      <c r="BK627" s="204">
        <f>ROUND(I627*H627,2)</f>
        <v>0</v>
      </c>
      <c r="BL627" s="12" t="s">
        <v>110</v>
      </c>
      <c r="BM627" s="12" t="s">
        <v>1225</v>
      </c>
    </row>
    <row r="628" s="1" customFormat="1">
      <c r="B628" s="33"/>
      <c r="C628" s="34"/>
      <c r="D628" s="205" t="s">
        <v>112</v>
      </c>
      <c r="E628" s="34"/>
      <c r="F628" s="206" t="s">
        <v>1226</v>
      </c>
      <c r="G628" s="34"/>
      <c r="H628" s="34"/>
      <c r="I628" s="120"/>
      <c r="J628" s="34"/>
      <c r="K628" s="34"/>
      <c r="L628" s="38"/>
      <c r="M628" s="207"/>
      <c r="N628" s="74"/>
      <c r="O628" s="74"/>
      <c r="P628" s="74"/>
      <c r="Q628" s="74"/>
      <c r="R628" s="74"/>
      <c r="S628" s="74"/>
      <c r="T628" s="75"/>
      <c r="AT628" s="12" t="s">
        <v>112</v>
      </c>
      <c r="AU628" s="12" t="s">
        <v>78</v>
      </c>
    </row>
    <row r="629" s="1" customFormat="1" ht="22.5" customHeight="1">
      <c r="B629" s="33"/>
      <c r="C629" s="193" t="s">
        <v>1227</v>
      </c>
      <c r="D629" s="193" t="s">
        <v>105</v>
      </c>
      <c r="E629" s="194" t="s">
        <v>1228</v>
      </c>
      <c r="F629" s="195" t="s">
        <v>1229</v>
      </c>
      <c r="G629" s="196" t="s">
        <v>116</v>
      </c>
      <c r="H629" s="197">
        <v>1</v>
      </c>
      <c r="I629" s="198"/>
      <c r="J629" s="199">
        <f>ROUND(I629*H629,2)</f>
        <v>0</v>
      </c>
      <c r="K629" s="195" t="s">
        <v>109</v>
      </c>
      <c r="L629" s="38"/>
      <c r="M629" s="200" t="s">
        <v>1</v>
      </c>
      <c r="N629" s="201" t="s">
        <v>42</v>
      </c>
      <c r="O629" s="74"/>
      <c r="P629" s="202">
        <f>O629*H629</f>
        <v>0</v>
      </c>
      <c r="Q629" s="202">
        <v>0</v>
      </c>
      <c r="R629" s="202">
        <f>Q629*H629</f>
        <v>0</v>
      </c>
      <c r="S629" s="202">
        <v>0</v>
      </c>
      <c r="T629" s="203">
        <f>S629*H629</f>
        <v>0</v>
      </c>
      <c r="AR629" s="12" t="s">
        <v>110</v>
      </c>
      <c r="AT629" s="12" t="s">
        <v>105</v>
      </c>
      <c r="AU629" s="12" t="s">
        <v>78</v>
      </c>
      <c r="AY629" s="12" t="s">
        <v>102</v>
      </c>
      <c r="BE629" s="204">
        <f>IF(N629="základní",J629,0)</f>
        <v>0</v>
      </c>
      <c r="BF629" s="204">
        <f>IF(N629="snížená",J629,0)</f>
        <v>0</v>
      </c>
      <c r="BG629" s="204">
        <f>IF(N629="zákl. přenesená",J629,0)</f>
        <v>0</v>
      </c>
      <c r="BH629" s="204">
        <f>IF(N629="sníž. přenesená",J629,0)</f>
        <v>0</v>
      </c>
      <c r="BI629" s="204">
        <f>IF(N629="nulová",J629,0)</f>
        <v>0</v>
      </c>
      <c r="BJ629" s="12" t="s">
        <v>76</v>
      </c>
      <c r="BK629" s="204">
        <f>ROUND(I629*H629,2)</f>
        <v>0</v>
      </c>
      <c r="BL629" s="12" t="s">
        <v>110</v>
      </c>
      <c r="BM629" s="12" t="s">
        <v>1230</v>
      </c>
    </row>
    <row r="630" s="1" customFormat="1">
      <c r="B630" s="33"/>
      <c r="C630" s="34"/>
      <c r="D630" s="205" t="s">
        <v>112</v>
      </c>
      <c r="E630" s="34"/>
      <c r="F630" s="206" t="s">
        <v>1231</v>
      </c>
      <c r="G630" s="34"/>
      <c r="H630" s="34"/>
      <c r="I630" s="120"/>
      <c r="J630" s="34"/>
      <c r="K630" s="34"/>
      <c r="L630" s="38"/>
      <c r="M630" s="207"/>
      <c r="N630" s="74"/>
      <c r="O630" s="74"/>
      <c r="P630" s="74"/>
      <c r="Q630" s="74"/>
      <c r="R630" s="74"/>
      <c r="S630" s="74"/>
      <c r="T630" s="75"/>
      <c r="AT630" s="12" t="s">
        <v>112</v>
      </c>
      <c r="AU630" s="12" t="s">
        <v>78</v>
      </c>
    </row>
    <row r="631" s="1" customFormat="1" ht="22.5" customHeight="1">
      <c r="B631" s="33"/>
      <c r="C631" s="193" t="s">
        <v>1232</v>
      </c>
      <c r="D631" s="193" t="s">
        <v>105</v>
      </c>
      <c r="E631" s="194" t="s">
        <v>1233</v>
      </c>
      <c r="F631" s="195" t="s">
        <v>1234</v>
      </c>
      <c r="G631" s="196" t="s">
        <v>116</v>
      </c>
      <c r="H631" s="197">
        <v>1</v>
      </c>
      <c r="I631" s="198"/>
      <c r="J631" s="199">
        <f>ROUND(I631*H631,2)</f>
        <v>0</v>
      </c>
      <c r="K631" s="195" t="s">
        <v>109</v>
      </c>
      <c r="L631" s="38"/>
      <c r="M631" s="200" t="s">
        <v>1</v>
      </c>
      <c r="N631" s="201" t="s">
        <v>42</v>
      </c>
      <c r="O631" s="74"/>
      <c r="P631" s="202">
        <f>O631*H631</f>
        <v>0</v>
      </c>
      <c r="Q631" s="202">
        <v>0</v>
      </c>
      <c r="R631" s="202">
        <f>Q631*H631</f>
        <v>0</v>
      </c>
      <c r="S631" s="202">
        <v>0</v>
      </c>
      <c r="T631" s="203">
        <f>S631*H631</f>
        <v>0</v>
      </c>
      <c r="AR631" s="12" t="s">
        <v>110</v>
      </c>
      <c r="AT631" s="12" t="s">
        <v>105</v>
      </c>
      <c r="AU631" s="12" t="s">
        <v>78</v>
      </c>
      <c r="AY631" s="12" t="s">
        <v>102</v>
      </c>
      <c r="BE631" s="204">
        <f>IF(N631="základní",J631,0)</f>
        <v>0</v>
      </c>
      <c r="BF631" s="204">
        <f>IF(N631="snížená",J631,0)</f>
        <v>0</v>
      </c>
      <c r="BG631" s="204">
        <f>IF(N631="zákl. přenesená",J631,0)</f>
        <v>0</v>
      </c>
      <c r="BH631" s="204">
        <f>IF(N631="sníž. přenesená",J631,0)</f>
        <v>0</v>
      </c>
      <c r="BI631" s="204">
        <f>IF(N631="nulová",J631,0)</f>
        <v>0</v>
      </c>
      <c r="BJ631" s="12" t="s">
        <v>76</v>
      </c>
      <c r="BK631" s="204">
        <f>ROUND(I631*H631,2)</f>
        <v>0</v>
      </c>
      <c r="BL631" s="12" t="s">
        <v>110</v>
      </c>
      <c r="BM631" s="12" t="s">
        <v>1235</v>
      </c>
    </row>
    <row r="632" s="1" customFormat="1">
      <c r="B632" s="33"/>
      <c r="C632" s="34"/>
      <c r="D632" s="205" t="s">
        <v>112</v>
      </c>
      <c r="E632" s="34"/>
      <c r="F632" s="206" t="s">
        <v>1236</v>
      </c>
      <c r="G632" s="34"/>
      <c r="H632" s="34"/>
      <c r="I632" s="120"/>
      <c r="J632" s="34"/>
      <c r="K632" s="34"/>
      <c r="L632" s="38"/>
      <c r="M632" s="207"/>
      <c r="N632" s="74"/>
      <c r="O632" s="74"/>
      <c r="P632" s="74"/>
      <c r="Q632" s="74"/>
      <c r="R632" s="74"/>
      <c r="S632" s="74"/>
      <c r="T632" s="75"/>
      <c r="AT632" s="12" t="s">
        <v>112</v>
      </c>
      <c r="AU632" s="12" t="s">
        <v>78</v>
      </c>
    </row>
    <row r="633" s="1" customFormat="1" ht="22.5" customHeight="1">
      <c r="B633" s="33"/>
      <c r="C633" s="193" t="s">
        <v>1237</v>
      </c>
      <c r="D633" s="193" t="s">
        <v>105</v>
      </c>
      <c r="E633" s="194" t="s">
        <v>1238</v>
      </c>
      <c r="F633" s="195" t="s">
        <v>1239</v>
      </c>
      <c r="G633" s="196" t="s">
        <v>116</v>
      </c>
      <c r="H633" s="197">
        <v>1</v>
      </c>
      <c r="I633" s="198"/>
      <c r="J633" s="199">
        <f>ROUND(I633*H633,2)</f>
        <v>0</v>
      </c>
      <c r="K633" s="195" t="s">
        <v>109</v>
      </c>
      <c r="L633" s="38"/>
      <c r="M633" s="200" t="s">
        <v>1</v>
      </c>
      <c r="N633" s="201" t="s">
        <v>42</v>
      </c>
      <c r="O633" s="74"/>
      <c r="P633" s="202">
        <f>O633*H633</f>
        <v>0</v>
      </c>
      <c r="Q633" s="202">
        <v>0</v>
      </c>
      <c r="R633" s="202">
        <f>Q633*H633</f>
        <v>0</v>
      </c>
      <c r="S633" s="202">
        <v>0</v>
      </c>
      <c r="T633" s="203">
        <f>S633*H633</f>
        <v>0</v>
      </c>
      <c r="AR633" s="12" t="s">
        <v>110</v>
      </c>
      <c r="AT633" s="12" t="s">
        <v>105</v>
      </c>
      <c r="AU633" s="12" t="s">
        <v>78</v>
      </c>
      <c r="AY633" s="12" t="s">
        <v>102</v>
      </c>
      <c r="BE633" s="204">
        <f>IF(N633="základní",J633,0)</f>
        <v>0</v>
      </c>
      <c r="BF633" s="204">
        <f>IF(N633="snížená",J633,0)</f>
        <v>0</v>
      </c>
      <c r="BG633" s="204">
        <f>IF(N633="zákl. přenesená",J633,0)</f>
        <v>0</v>
      </c>
      <c r="BH633" s="204">
        <f>IF(N633="sníž. přenesená",J633,0)</f>
        <v>0</v>
      </c>
      <c r="BI633" s="204">
        <f>IF(N633="nulová",J633,0)</f>
        <v>0</v>
      </c>
      <c r="BJ633" s="12" t="s">
        <v>76</v>
      </c>
      <c r="BK633" s="204">
        <f>ROUND(I633*H633,2)</f>
        <v>0</v>
      </c>
      <c r="BL633" s="12" t="s">
        <v>110</v>
      </c>
      <c r="BM633" s="12" t="s">
        <v>1240</v>
      </c>
    </row>
    <row r="634" s="1" customFormat="1">
      <c r="B634" s="33"/>
      <c r="C634" s="34"/>
      <c r="D634" s="205" t="s">
        <v>112</v>
      </c>
      <c r="E634" s="34"/>
      <c r="F634" s="206" t="s">
        <v>1241</v>
      </c>
      <c r="G634" s="34"/>
      <c r="H634" s="34"/>
      <c r="I634" s="120"/>
      <c r="J634" s="34"/>
      <c r="K634" s="34"/>
      <c r="L634" s="38"/>
      <c r="M634" s="207"/>
      <c r="N634" s="74"/>
      <c r="O634" s="74"/>
      <c r="P634" s="74"/>
      <c r="Q634" s="74"/>
      <c r="R634" s="74"/>
      <c r="S634" s="74"/>
      <c r="T634" s="75"/>
      <c r="AT634" s="12" t="s">
        <v>112</v>
      </c>
      <c r="AU634" s="12" t="s">
        <v>78</v>
      </c>
    </row>
    <row r="635" s="1" customFormat="1" ht="22.5" customHeight="1">
      <c r="B635" s="33"/>
      <c r="C635" s="193" t="s">
        <v>1242</v>
      </c>
      <c r="D635" s="193" t="s">
        <v>105</v>
      </c>
      <c r="E635" s="194" t="s">
        <v>1243</v>
      </c>
      <c r="F635" s="195" t="s">
        <v>1244</v>
      </c>
      <c r="G635" s="196" t="s">
        <v>116</v>
      </c>
      <c r="H635" s="197">
        <v>1</v>
      </c>
      <c r="I635" s="198"/>
      <c r="J635" s="199">
        <f>ROUND(I635*H635,2)</f>
        <v>0</v>
      </c>
      <c r="K635" s="195" t="s">
        <v>109</v>
      </c>
      <c r="L635" s="38"/>
      <c r="M635" s="200" t="s">
        <v>1</v>
      </c>
      <c r="N635" s="201" t="s">
        <v>42</v>
      </c>
      <c r="O635" s="74"/>
      <c r="P635" s="202">
        <f>O635*H635</f>
        <v>0</v>
      </c>
      <c r="Q635" s="202">
        <v>0</v>
      </c>
      <c r="R635" s="202">
        <f>Q635*H635</f>
        <v>0</v>
      </c>
      <c r="S635" s="202">
        <v>0</v>
      </c>
      <c r="T635" s="203">
        <f>S635*H635</f>
        <v>0</v>
      </c>
      <c r="AR635" s="12" t="s">
        <v>110</v>
      </c>
      <c r="AT635" s="12" t="s">
        <v>105</v>
      </c>
      <c r="AU635" s="12" t="s">
        <v>78</v>
      </c>
      <c r="AY635" s="12" t="s">
        <v>102</v>
      </c>
      <c r="BE635" s="204">
        <f>IF(N635="základní",J635,0)</f>
        <v>0</v>
      </c>
      <c r="BF635" s="204">
        <f>IF(N635="snížená",J635,0)</f>
        <v>0</v>
      </c>
      <c r="BG635" s="204">
        <f>IF(N635="zákl. přenesená",J635,0)</f>
        <v>0</v>
      </c>
      <c r="BH635" s="204">
        <f>IF(N635="sníž. přenesená",J635,0)</f>
        <v>0</v>
      </c>
      <c r="BI635" s="204">
        <f>IF(N635="nulová",J635,0)</f>
        <v>0</v>
      </c>
      <c r="BJ635" s="12" t="s">
        <v>76</v>
      </c>
      <c r="BK635" s="204">
        <f>ROUND(I635*H635,2)</f>
        <v>0</v>
      </c>
      <c r="BL635" s="12" t="s">
        <v>110</v>
      </c>
      <c r="BM635" s="12" t="s">
        <v>1245</v>
      </c>
    </row>
    <row r="636" s="1" customFormat="1">
      <c r="B636" s="33"/>
      <c r="C636" s="34"/>
      <c r="D636" s="205" t="s">
        <v>112</v>
      </c>
      <c r="E636" s="34"/>
      <c r="F636" s="206" t="s">
        <v>1246</v>
      </c>
      <c r="G636" s="34"/>
      <c r="H636" s="34"/>
      <c r="I636" s="120"/>
      <c r="J636" s="34"/>
      <c r="K636" s="34"/>
      <c r="L636" s="38"/>
      <c r="M636" s="207"/>
      <c r="N636" s="74"/>
      <c r="O636" s="74"/>
      <c r="P636" s="74"/>
      <c r="Q636" s="74"/>
      <c r="R636" s="74"/>
      <c r="S636" s="74"/>
      <c r="T636" s="75"/>
      <c r="AT636" s="12" t="s">
        <v>112</v>
      </c>
      <c r="AU636" s="12" t="s">
        <v>78</v>
      </c>
    </row>
    <row r="637" s="1" customFormat="1" ht="22.5" customHeight="1">
      <c r="B637" s="33"/>
      <c r="C637" s="193" t="s">
        <v>1247</v>
      </c>
      <c r="D637" s="193" t="s">
        <v>105</v>
      </c>
      <c r="E637" s="194" t="s">
        <v>1248</v>
      </c>
      <c r="F637" s="195" t="s">
        <v>1249</v>
      </c>
      <c r="G637" s="196" t="s">
        <v>116</v>
      </c>
      <c r="H637" s="197">
        <v>1</v>
      </c>
      <c r="I637" s="198"/>
      <c r="J637" s="199">
        <f>ROUND(I637*H637,2)</f>
        <v>0</v>
      </c>
      <c r="K637" s="195" t="s">
        <v>109</v>
      </c>
      <c r="L637" s="38"/>
      <c r="M637" s="200" t="s">
        <v>1</v>
      </c>
      <c r="N637" s="201" t="s">
        <v>42</v>
      </c>
      <c r="O637" s="74"/>
      <c r="P637" s="202">
        <f>O637*H637</f>
        <v>0</v>
      </c>
      <c r="Q637" s="202">
        <v>0</v>
      </c>
      <c r="R637" s="202">
        <f>Q637*H637</f>
        <v>0</v>
      </c>
      <c r="S637" s="202">
        <v>0</v>
      </c>
      <c r="T637" s="203">
        <f>S637*H637</f>
        <v>0</v>
      </c>
      <c r="AR637" s="12" t="s">
        <v>110</v>
      </c>
      <c r="AT637" s="12" t="s">
        <v>105</v>
      </c>
      <c r="AU637" s="12" t="s">
        <v>78</v>
      </c>
      <c r="AY637" s="12" t="s">
        <v>102</v>
      </c>
      <c r="BE637" s="204">
        <f>IF(N637="základní",J637,0)</f>
        <v>0</v>
      </c>
      <c r="BF637" s="204">
        <f>IF(N637="snížená",J637,0)</f>
        <v>0</v>
      </c>
      <c r="BG637" s="204">
        <f>IF(N637="zákl. přenesená",J637,0)</f>
        <v>0</v>
      </c>
      <c r="BH637" s="204">
        <f>IF(N637="sníž. přenesená",J637,0)</f>
        <v>0</v>
      </c>
      <c r="BI637" s="204">
        <f>IF(N637="nulová",J637,0)</f>
        <v>0</v>
      </c>
      <c r="BJ637" s="12" t="s">
        <v>76</v>
      </c>
      <c r="BK637" s="204">
        <f>ROUND(I637*H637,2)</f>
        <v>0</v>
      </c>
      <c r="BL637" s="12" t="s">
        <v>110</v>
      </c>
      <c r="BM637" s="12" t="s">
        <v>1250</v>
      </c>
    </row>
    <row r="638" s="1" customFormat="1">
      <c r="B638" s="33"/>
      <c r="C638" s="34"/>
      <c r="D638" s="205" t="s">
        <v>112</v>
      </c>
      <c r="E638" s="34"/>
      <c r="F638" s="206" t="s">
        <v>1251</v>
      </c>
      <c r="G638" s="34"/>
      <c r="H638" s="34"/>
      <c r="I638" s="120"/>
      <c r="J638" s="34"/>
      <c r="K638" s="34"/>
      <c r="L638" s="38"/>
      <c r="M638" s="207"/>
      <c r="N638" s="74"/>
      <c r="O638" s="74"/>
      <c r="P638" s="74"/>
      <c r="Q638" s="74"/>
      <c r="R638" s="74"/>
      <c r="S638" s="74"/>
      <c r="T638" s="75"/>
      <c r="AT638" s="12" t="s">
        <v>112</v>
      </c>
      <c r="AU638" s="12" t="s">
        <v>78</v>
      </c>
    </row>
    <row r="639" s="1" customFormat="1" ht="22.5" customHeight="1">
      <c r="B639" s="33"/>
      <c r="C639" s="193" t="s">
        <v>1252</v>
      </c>
      <c r="D639" s="193" t="s">
        <v>105</v>
      </c>
      <c r="E639" s="194" t="s">
        <v>1253</v>
      </c>
      <c r="F639" s="195" t="s">
        <v>1254</v>
      </c>
      <c r="G639" s="196" t="s">
        <v>116</v>
      </c>
      <c r="H639" s="197">
        <v>1</v>
      </c>
      <c r="I639" s="198"/>
      <c r="J639" s="199">
        <f>ROUND(I639*H639,2)</f>
        <v>0</v>
      </c>
      <c r="K639" s="195" t="s">
        <v>109</v>
      </c>
      <c r="L639" s="38"/>
      <c r="M639" s="200" t="s">
        <v>1</v>
      </c>
      <c r="N639" s="201" t="s">
        <v>42</v>
      </c>
      <c r="O639" s="74"/>
      <c r="P639" s="202">
        <f>O639*H639</f>
        <v>0</v>
      </c>
      <c r="Q639" s="202">
        <v>0</v>
      </c>
      <c r="R639" s="202">
        <f>Q639*H639</f>
        <v>0</v>
      </c>
      <c r="S639" s="202">
        <v>0</v>
      </c>
      <c r="T639" s="203">
        <f>S639*H639</f>
        <v>0</v>
      </c>
      <c r="AR639" s="12" t="s">
        <v>110</v>
      </c>
      <c r="AT639" s="12" t="s">
        <v>105</v>
      </c>
      <c r="AU639" s="12" t="s">
        <v>78</v>
      </c>
      <c r="AY639" s="12" t="s">
        <v>102</v>
      </c>
      <c r="BE639" s="204">
        <f>IF(N639="základní",J639,0)</f>
        <v>0</v>
      </c>
      <c r="BF639" s="204">
        <f>IF(N639="snížená",J639,0)</f>
        <v>0</v>
      </c>
      <c r="BG639" s="204">
        <f>IF(N639="zákl. přenesená",J639,0)</f>
        <v>0</v>
      </c>
      <c r="BH639" s="204">
        <f>IF(N639="sníž. přenesená",J639,0)</f>
        <v>0</v>
      </c>
      <c r="BI639" s="204">
        <f>IF(N639="nulová",J639,0)</f>
        <v>0</v>
      </c>
      <c r="BJ639" s="12" t="s">
        <v>76</v>
      </c>
      <c r="BK639" s="204">
        <f>ROUND(I639*H639,2)</f>
        <v>0</v>
      </c>
      <c r="BL639" s="12" t="s">
        <v>110</v>
      </c>
      <c r="BM639" s="12" t="s">
        <v>1255</v>
      </c>
    </row>
    <row r="640" s="1" customFormat="1">
      <c r="B640" s="33"/>
      <c r="C640" s="34"/>
      <c r="D640" s="205" t="s">
        <v>112</v>
      </c>
      <c r="E640" s="34"/>
      <c r="F640" s="206" t="s">
        <v>1256</v>
      </c>
      <c r="G640" s="34"/>
      <c r="H640" s="34"/>
      <c r="I640" s="120"/>
      <c r="J640" s="34"/>
      <c r="K640" s="34"/>
      <c r="L640" s="38"/>
      <c r="M640" s="207"/>
      <c r="N640" s="74"/>
      <c r="O640" s="74"/>
      <c r="P640" s="74"/>
      <c r="Q640" s="74"/>
      <c r="R640" s="74"/>
      <c r="S640" s="74"/>
      <c r="T640" s="75"/>
      <c r="AT640" s="12" t="s">
        <v>112</v>
      </c>
      <c r="AU640" s="12" t="s">
        <v>78</v>
      </c>
    </row>
    <row r="641" s="1" customFormat="1" ht="22.5" customHeight="1">
      <c r="B641" s="33"/>
      <c r="C641" s="193" t="s">
        <v>1257</v>
      </c>
      <c r="D641" s="193" t="s">
        <v>105</v>
      </c>
      <c r="E641" s="194" t="s">
        <v>1258</v>
      </c>
      <c r="F641" s="195" t="s">
        <v>1259</v>
      </c>
      <c r="G641" s="196" t="s">
        <v>116</v>
      </c>
      <c r="H641" s="197">
        <v>1</v>
      </c>
      <c r="I641" s="198"/>
      <c r="J641" s="199">
        <f>ROUND(I641*H641,2)</f>
        <v>0</v>
      </c>
      <c r="K641" s="195" t="s">
        <v>109</v>
      </c>
      <c r="L641" s="38"/>
      <c r="M641" s="200" t="s">
        <v>1</v>
      </c>
      <c r="N641" s="201" t="s">
        <v>42</v>
      </c>
      <c r="O641" s="74"/>
      <c r="P641" s="202">
        <f>O641*H641</f>
        <v>0</v>
      </c>
      <c r="Q641" s="202">
        <v>0</v>
      </c>
      <c r="R641" s="202">
        <f>Q641*H641</f>
        <v>0</v>
      </c>
      <c r="S641" s="202">
        <v>0</v>
      </c>
      <c r="T641" s="203">
        <f>S641*H641</f>
        <v>0</v>
      </c>
      <c r="AR641" s="12" t="s">
        <v>110</v>
      </c>
      <c r="AT641" s="12" t="s">
        <v>105</v>
      </c>
      <c r="AU641" s="12" t="s">
        <v>78</v>
      </c>
      <c r="AY641" s="12" t="s">
        <v>102</v>
      </c>
      <c r="BE641" s="204">
        <f>IF(N641="základní",J641,0)</f>
        <v>0</v>
      </c>
      <c r="BF641" s="204">
        <f>IF(N641="snížená",J641,0)</f>
        <v>0</v>
      </c>
      <c r="BG641" s="204">
        <f>IF(N641="zákl. přenesená",J641,0)</f>
        <v>0</v>
      </c>
      <c r="BH641" s="204">
        <f>IF(N641="sníž. přenesená",J641,0)</f>
        <v>0</v>
      </c>
      <c r="BI641" s="204">
        <f>IF(N641="nulová",J641,0)</f>
        <v>0</v>
      </c>
      <c r="BJ641" s="12" t="s">
        <v>76</v>
      </c>
      <c r="BK641" s="204">
        <f>ROUND(I641*H641,2)</f>
        <v>0</v>
      </c>
      <c r="BL641" s="12" t="s">
        <v>110</v>
      </c>
      <c r="BM641" s="12" t="s">
        <v>1260</v>
      </c>
    </row>
    <row r="642" s="1" customFormat="1">
      <c r="B642" s="33"/>
      <c r="C642" s="34"/>
      <c r="D642" s="205" t="s">
        <v>112</v>
      </c>
      <c r="E642" s="34"/>
      <c r="F642" s="206" t="s">
        <v>1261</v>
      </c>
      <c r="G642" s="34"/>
      <c r="H642" s="34"/>
      <c r="I642" s="120"/>
      <c r="J642" s="34"/>
      <c r="K642" s="34"/>
      <c r="L642" s="38"/>
      <c r="M642" s="207"/>
      <c r="N642" s="74"/>
      <c r="O642" s="74"/>
      <c r="P642" s="74"/>
      <c r="Q642" s="74"/>
      <c r="R642" s="74"/>
      <c r="S642" s="74"/>
      <c r="T642" s="75"/>
      <c r="AT642" s="12" t="s">
        <v>112</v>
      </c>
      <c r="AU642" s="12" t="s">
        <v>78</v>
      </c>
    </row>
    <row r="643" s="1" customFormat="1" ht="22.5" customHeight="1">
      <c r="B643" s="33"/>
      <c r="C643" s="193" t="s">
        <v>1262</v>
      </c>
      <c r="D643" s="193" t="s">
        <v>105</v>
      </c>
      <c r="E643" s="194" t="s">
        <v>1263</v>
      </c>
      <c r="F643" s="195" t="s">
        <v>1264</v>
      </c>
      <c r="G643" s="196" t="s">
        <v>116</v>
      </c>
      <c r="H643" s="197">
        <v>1</v>
      </c>
      <c r="I643" s="198"/>
      <c r="J643" s="199">
        <f>ROUND(I643*H643,2)</f>
        <v>0</v>
      </c>
      <c r="K643" s="195" t="s">
        <v>109</v>
      </c>
      <c r="L643" s="38"/>
      <c r="M643" s="200" t="s">
        <v>1</v>
      </c>
      <c r="N643" s="201" t="s">
        <v>42</v>
      </c>
      <c r="O643" s="74"/>
      <c r="P643" s="202">
        <f>O643*H643</f>
        <v>0</v>
      </c>
      <c r="Q643" s="202">
        <v>0</v>
      </c>
      <c r="R643" s="202">
        <f>Q643*H643</f>
        <v>0</v>
      </c>
      <c r="S643" s="202">
        <v>0</v>
      </c>
      <c r="T643" s="203">
        <f>S643*H643</f>
        <v>0</v>
      </c>
      <c r="AR643" s="12" t="s">
        <v>110</v>
      </c>
      <c r="AT643" s="12" t="s">
        <v>105</v>
      </c>
      <c r="AU643" s="12" t="s">
        <v>78</v>
      </c>
      <c r="AY643" s="12" t="s">
        <v>102</v>
      </c>
      <c r="BE643" s="204">
        <f>IF(N643="základní",J643,0)</f>
        <v>0</v>
      </c>
      <c r="BF643" s="204">
        <f>IF(N643="snížená",J643,0)</f>
        <v>0</v>
      </c>
      <c r="BG643" s="204">
        <f>IF(N643="zákl. přenesená",J643,0)</f>
        <v>0</v>
      </c>
      <c r="BH643" s="204">
        <f>IF(N643="sníž. přenesená",J643,0)</f>
        <v>0</v>
      </c>
      <c r="BI643" s="204">
        <f>IF(N643="nulová",J643,0)</f>
        <v>0</v>
      </c>
      <c r="BJ643" s="12" t="s">
        <v>76</v>
      </c>
      <c r="BK643" s="204">
        <f>ROUND(I643*H643,2)</f>
        <v>0</v>
      </c>
      <c r="BL643" s="12" t="s">
        <v>110</v>
      </c>
      <c r="BM643" s="12" t="s">
        <v>1265</v>
      </c>
    </row>
    <row r="644" s="1" customFormat="1">
      <c r="B644" s="33"/>
      <c r="C644" s="34"/>
      <c r="D644" s="205" t="s">
        <v>112</v>
      </c>
      <c r="E644" s="34"/>
      <c r="F644" s="206" t="s">
        <v>1266</v>
      </c>
      <c r="G644" s="34"/>
      <c r="H644" s="34"/>
      <c r="I644" s="120"/>
      <c r="J644" s="34"/>
      <c r="K644" s="34"/>
      <c r="L644" s="38"/>
      <c r="M644" s="207"/>
      <c r="N644" s="74"/>
      <c r="O644" s="74"/>
      <c r="P644" s="74"/>
      <c r="Q644" s="74"/>
      <c r="R644" s="74"/>
      <c r="S644" s="74"/>
      <c r="T644" s="75"/>
      <c r="AT644" s="12" t="s">
        <v>112</v>
      </c>
      <c r="AU644" s="12" t="s">
        <v>78</v>
      </c>
    </row>
    <row r="645" s="1" customFormat="1" ht="22.5" customHeight="1">
      <c r="B645" s="33"/>
      <c r="C645" s="193" t="s">
        <v>1267</v>
      </c>
      <c r="D645" s="193" t="s">
        <v>105</v>
      </c>
      <c r="E645" s="194" t="s">
        <v>1268</v>
      </c>
      <c r="F645" s="195" t="s">
        <v>1269</v>
      </c>
      <c r="G645" s="196" t="s">
        <v>116</v>
      </c>
      <c r="H645" s="197">
        <v>1</v>
      </c>
      <c r="I645" s="198"/>
      <c r="J645" s="199">
        <f>ROUND(I645*H645,2)</f>
        <v>0</v>
      </c>
      <c r="K645" s="195" t="s">
        <v>109</v>
      </c>
      <c r="L645" s="38"/>
      <c r="M645" s="200" t="s">
        <v>1</v>
      </c>
      <c r="N645" s="201" t="s">
        <v>42</v>
      </c>
      <c r="O645" s="74"/>
      <c r="P645" s="202">
        <f>O645*H645</f>
        <v>0</v>
      </c>
      <c r="Q645" s="202">
        <v>0</v>
      </c>
      <c r="R645" s="202">
        <f>Q645*H645</f>
        <v>0</v>
      </c>
      <c r="S645" s="202">
        <v>0</v>
      </c>
      <c r="T645" s="203">
        <f>S645*H645</f>
        <v>0</v>
      </c>
      <c r="AR645" s="12" t="s">
        <v>110</v>
      </c>
      <c r="AT645" s="12" t="s">
        <v>105</v>
      </c>
      <c r="AU645" s="12" t="s">
        <v>78</v>
      </c>
      <c r="AY645" s="12" t="s">
        <v>102</v>
      </c>
      <c r="BE645" s="204">
        <f>IF(N645="základní",J645,0)</f>
        <v>0</v>
      </c>
      <c r="BF645" s="204">
        <f>IF(N645="snížená",J645,0)</f>
        <v>0</v>
      </c>
      <c r="BG645" s="204">
        <f>IF(N645="zákl. přenesená",J645,0)</f>
        <v>0</v>
      </c>
      <c r="BH645" s="204">
        <f>IF(N645="sníž. přenesená",J645,0)</f>
        <v>0</v>
      </c>
      <c r="BI645" s="204">
        <f>IF(N645="nulová",J645,0)</f>
        <v>0</v>
      </c>
      <c r="BJ645" s="12" t="s">
        <v>76</v>
      </c>
      <c r="BK645" s="204">
        <f>ROUND(I645*H645,2)</f>
        <v>0</v>
      </c>
      <c r="BL645" s="12" t="s">
        <v>110</v>
      </c>
      <c r="BM645" s="12" t="s">
        <v>1270</v>
      </c>
    </row>
    <row r="646" s="1" customFormat="1">
      <c r="B646" s="33"/>
      <c r="C646" s="34"/>
      <c r="D646" s="205" t="s">
        <v>112</v>
      </c>
      <c r="E646" s="34"/>
      <c r="F646" s="206" t="s">
        <v>1271</v>
      </c>
      <c r="G646" s="34"/>
      <c r="H646" s="34"/>
      <c r="I646" s="120"/>
      <c r="J646" s="34"/>
      <c r="K646" s="34"/>
      <c r="L646" s="38"/>
      <c r="M646" s="207"/>
      <c r="N646" s="74"/>
      <c r="O646" s="74"/>
      <c r="P646" s="74"/>
      <c r="Q646" s="74"/>
      <c r="R646" s="74"/>
      <c r="S646" s="74"/>
      <c r="T646" s="75"/>
      <c r="AT646" s="12" t="s">
        <v>112</v>
      </c>
      <c r="AU646" s="12" t="s">
        <v>78</v>
      </c>
    </row>
    <row r="647" s="1" customFormat="1" ht="22.5" customHeight="1">
      <c r="B647" s="33"/>
      <c r="C647" s="193" t="s">
        <v>1272</v>
      </c>
      <c r="D647" s="193" t="s">
        <v>105</v>
      </c>
      <c r="E647" s="194" t="s">
        <v>1273</v>
      </c>
      <c r="F647" s="195" t="s">
        <v>1274</v>
      </c>
      <c r="G647" s="196" t="s">
        <v>116</v>
      </c>
      <c r="H647" s="197">
        <v>1</v>
      </c>
      <c r="I647" s="198"/>
      <c r="J647" s="199">
        <f>ROUND(I647*H647,2)</f>
        <v>0</v>
      </c>
      <c r="K647" s="195" t="s">
        <v>109</v>
      </c>
      <c r="L647" s="38"/>
      <c r="M647" s="200" t="s">
        <v>1</v>
      </c>
      <c r="N647" s="201" t="s">
        <v>42</v>
      </c>
      <c r="O647" s="74"/>
      <c r="P647" s="202">
        <f>O647*H647</f>
        <v>0</v>
      </c>
      <c r="Q647" s="202">
        <v>0</v>
      </c>
      <c r="R647" s="202">
        <f>Q647*H647</f>
        <v>0</v>
      </c>
      <c r="S647" s="202">
        <v>0</v>
      </c>
      <c r="T647" s="203">
        <f>S647*H647</f>
        <v>0</v>
      </c>
      <c r="AR647" s="12" t="s">
        <v>110</v>
      </c>
      <c r="AT647" s="12" t="s">
        <v>105</v>
      </c>
      <c r="AU647" s="12" t="s">
        <v>78</v>
      </c>
      <c r="AY647" s="12" t="s">
        <v>102</v>
      </c>
      <c r="BE647" s="204">
        <f>IF(N647="základní",J647,0)</f>
        <v>0</v>
      </c>
      <c r="BF647" s="204">
        <f>IF(N647="snížená",J647,0)</f>
        <v>0</v>
      </c>
      <c r="BG647" s="204">
        <f>IF(N647="zákl. přenesená",J647,0)</f>
        <v>0</v>
      </c>
      <c r="BH647" s="204">
        <f>IF(N647="sníž. přenesená",J647,0)</f>
        <v>0</v>
      </c>
      <c r="BI647" s="204">
        <f>IF(N647="nulová",J647,0)</f>
        <v>0</v>
      </c>
      <c r="BJ647" s="12" t="s">
        <v>76</v>
      </c>
      <c r="BK647" s="204">
        <f>ROUND(I647*H647,2)</f>
        <v>0</v>
      </c>
      <c r="BL647" s="12" t="s">
        <v>110</v>
      </c>
      <c r="BM647" s="12" t="s">
        <v>1275</v>
      </c>
    </row>
    <row r="648" s="1" customFormat="1">
      <c r="B648" s="33"/>
      <c r="C648" s="34"/>
      <c r="D648" s="205" t="s">
        <v>112</v>
      </c>
      <c r="E648" s="34"/>
      <c r="F648" s="206" t="s">
        <v>1276</v>
      </c>
      <c r="G648" s="34"/>
      <c r="H648" s="34"/>
      <c r="I648" s="120"/>
      <c r="J648" s="34"/>
      <c r="K648" s="34"/>
      <c r="L648" s="38"/>
      <c r="M648" s="207"/>
      <c r="N648" s="74"/>
      <c r="O648" s="74"/>
      <c r="P648" s="74"/>
      <c r="Q648" s="74"/>
      <c r="R648" s="74"/>
      <c r="S648" s="74"/>
      <c r="T648" s="75"/>
      <c r="AT648" s="12" t="s">
        <v>112</v>
      </c>
      <c r="AU648" s="12" t="s">
        <v>78</v>
      </c>
    </row>
    <row r="649" s="1" customFormat="1" ht="22.5" customHeight="1">
      <c r="B649" s="33"/>
      <c r="C649" s="193" t="s">
        <v>1277</v>
      </c>
      <c r="D649" s="193" t="s">
        <v>105</v>
      </c>
      <c r="E649" s="194" t="s">
        <v>1278</v>
      </c>
      <c r="F649" s="195" t="s">
        <v>1279</v>
      </c>
      <c r="G649" s="196" t="s">
        <v>116</v>
      </c>
      <c r="H649" s="197">
        <v>1</v>
      </c>
      <c r="I649" s="198"/>
      <c r="J649" s="199">
        <f>ROUND(I649*H649,2)</f>
        <v>0</v>
      </c>
      <c r="K649" s="195" t="s">
        <v>109</v>
      </c>
      <c r="L649" s="38"/>
      <c r="M649" s="200" t="s">
        <v>1</v>
      </c>
      <c r="N649" s="201" t="s">
        <v>42</v>
      </c>
      <c r="O649" s="74"/>
      <c r="P649" s="202">
        <f>O649*H649</f>
        <v>0</v>
      </c>
      <c r="Q649" s="202">
        <v>0</v>
      </c>
      <c r="R649" s="202">
        <f>Q649*H649</f>
        <v>0</v>
      </c>
      <c r="S649" s="202">
        <v>0</v>
      </c>
      <c r="T649" s="203">
        <f>S649*H649</f>
        <v>0</v>
      </c>
      <c r="AR649" s="12" t="s">
        <v>110</v>
      </c>
      <c r="AT649" s="12" t="s">
        <v>105</v>
      </c>
      <c r="AU649" s="12" t="s">
        <v>78</v>
      </c>
      <c r="AY649" s="12" t="s">
        <v>102</v>
      </c>
      <c r="BE649" s="204">
        <f>IF(N649="základní",J649,0)</f>
        <v>0</v>
      </c>
      <c r="BF649" s="204">
        <f>IF(N649="snížená",J649,0)</f>
        <v>0</v>
      </c>
      <c r="BG649" s="204">
        <f>IF(N649="zákl. přenesená",J649,0)</f>
        <v>0</v>
      </c>
      <c r="BH649" s="204">
        <f>IF(N649="sníž. přenesená",J649,0)</f>
        <v>0</v>
      </c>
      <c r="BI649" s="204">
        <f>IF(N649="nulová",J649,0)</f>
        <v>0</v>
      </c>
      <c r="BJ649" s="12" t="s">
        <v>76</v>
      </c>
      <c r="BK649" s="204">
        <f>ROUND(I649*H649,2)</f>
        <v>0</v>
      </c>
      <c r="BL649" s="12" t="s">
        <v>110</v>
      </c>
      <c r="BM649" s="12" t="s">
        <v>1280</v>
      </c>
    </row>
    <row r="650" s="1" customFormat="1">
      <c r="B650" s="33"/>
      <c r="C650" s="34"/>
      <c r="D650" s="205" t="s">
        <v>112</v>
      </c>
      <c r="E650" s="34"/>
      <c r="F650" s="206" t="s">
        <v>1281</v>
      </c>
      <c r="G650" s="34"/>
      <c r="H650" s="34"/>
      <c r="I650" s="120"/>
      <c r="J650" s="34"/>
      <c r="K650" s="34"/>
      <c r="L650" s="38"/>
      <c r="M650" s="207"/>
      <c r="N650" s="74"/>
      <c r="O650" s="74"/>
      <c r="P650" s="74"/>
      <c r="Q650" s="74"/>
      <c r="R650" s="74"/>
      <c r="S650" s="74"/>
      <c r="T650" s="75"/>
      <c r="AT650" s="12" t="s">
        <v>112</v>
      </c>
      <c r="AU650" s="12" t="s">
        <v>78</v>
      </c>
    </row>
    <row r="651" s="1" customFormat="1" ht="22.5" customHeight="1">
      <c r="B651" s="33"/>
      <c r="C651" s="193" t="s">
        <v>1282</v>
      </c>
      <c r="D651" s="193" t="s">
        <v>105</v>
      </c>
      <c r="E651" s="194" t="s">
        <v>1283</v>
      </c>
      <c r="F651" s="195" t="s">
        <v>1284</v>
      </c>
      <c r="G651" s="196" t="s">
        <v>116</v>
      </c>
      <c r="H651" s="197">
        <v>1</v>
      </c>
      <c r="I651" s="198"/>
      <c r="J651" s="199">
        <f>ROUND(I651*H651,2)</f>
        <v>0</v>
      </c>
      <c r="K651" s="195" t="s">
        <v>109</v>
      </c>
      <c r="L651" s="38"/>
      <c r="M651" s="200" t="s">
        <v>1</v>
      </c>
      <c r="N651" s="201" t="s">
        <v>42</v>
      </c>
      <c r="O651" s="74"/>
      <c r="P651" s="202">
        <f>O651*H651</f>
        <v>0</v>
      </c>
      <c r="Q651" s="202">
        <v>0</v>
      </c>
      <c r="R651" s="202">
        <f>Q651*H651</f>
        <v>0</v>
      </c>
      <c r="S651" s="202">
        <v>0</v>
      </c>
      <c r="T651" s="203">
        <f>S651*H651</f>
        <v>0</v>
      </c>
      <c r="AR651" s="12" t="s">
        <v>110</v>
      </c>
      <c r="AT651" s="12" t="s">
        <v>105</v>
      </c>
      <c r="AU651" s="12" t="s">
        <v>78</v>
      </c>
      <c r="AY651" s="12" t="s">
        <v>102</v>
      </c>
      <c r="BE651" s="204">
        <f>IF(N651="základní",J651,0)</f>
        <v>0</v>
      </c>
      <c r="BF651" s="204">
        <f>IF(N651="snížená",J651,0)</f>
        <v>0</v>
      </c>
      <c r="BG651" s="204">
        <f>IF(N651="zákl. přenesená",J651,0)</f>
        <v>0</v>
      </c>
      <c r="BH651" s="204">
        <f>IF(N651="sníž. přenesená",J651,0)</f>
        <v>0</v>
      </c>
      <c r="BI651" s="204">
        <f>IF(N651="nulová",J651,0)</f>
        <v>0</v>
      </c>
      <c r="BJ651" s="12" t="s">
        <v>76</v>
      </c>
      <c r="BK651" s="204">
        <f>ROUND(I651*H651,2)</f>
        <v>0</v>
      </c>
      <c r="BL651" s="12" t="s">
        <v>110</v>
      </c>
      <c r="BM651" s="12" t="s">
        <v>1285</v>
      </c>
    </row>
    <row r="652" s="1" customFormat="1">
      <c r="B652" s="33"/>
      <c r="C652" s="34"/>
      <c r="D652" s="205" t="s">
        <v>112</v>
      </c>
      <c r="E652" s="34"/>
      <c r="F652" s="206" t="s">
        <v>1286</v>
      </c>
      <c r="G652" s="34"/>
      <c r="H652" s="34"/>
      <c r="I652" s="120"/>
      <c r="J652" s="34"/>
      <c r="K652" s="34"/>
      <c r="L652" s="38"/>
      <c r="M652" s="207"/>
      <c r="N652" s="74"/>
      <c r="O652" s="74"/>
      <c r="P652" s="74"/>
      <c r="Q652" s="74"/>
      <c r="R652" s="74"/>
      <c r="S652" s="74"/>
      <c r="T652" s="75"/>
      <c r="AT652" s="12" t="s">
        <v>112</v>
      </c>
      <c r="AU652" s="12" t="s">
        <v>78</v>
      </c>
    </row>
    <row r="653" s="1" customFormat="1" ht="22.5" customHeight="1">
      <c r="B653" s="33"/>
      <c r="C653" s="193" t="s">
        <v>1287</v>
      </c>
      <c r="D653" s="193" t="s">
        <v>105</v>
      </c>
      <c r="E653" s="194" t="s">
        <v>1288</v>
      </c>
      <c r="F653" s="195" t="s">
        <v>1289</v>
      </c>
      <c r="G653" s="196" t="s">
        <v>116</v>
      </c>
      <c r="H653" s="197">
        <v>1</v>
      </c>
      <c r="I653" s="198"/>
      <c r="J653" s="199">
        <f>ROUND(I653*H653,2)</f>
        <v>0</v>
      </c>
      <c r="K653" s="195" t="s">
        <v>109</v>
      </c>
      <c r="L653" s="38"/>
      <c r="M653" s="200" t="s">
        <v>1</v>
      </c>
      <c r="N653" s="201" t="s">
        <v>42</v>
      </c>
      <c r="O653" s="74"/>
      <c r="P653" s="202">
        <f>O653*H653</f>
        <v>0</v>
      </c>
      <c r="Q653" s="202">
        <v>0</v>
      </c>
      <c r="R653" s="202">
        <f>Q653*H653</f>
        <v>0</v>
      </c>
      <c r="S653" s="202">
        <v>0</v>
      </c>
      <c r="T653" s="203">
        <f>S653*H653</f>
        <v>0</v>
      </c>
      <c r="AR653" s="12" t="s">
        <v>110</v>
      </c>
      <c r="AT653" s="12" t="s">
        <v>105</v>
      </c>
      <c r="AU653" s="12" t="s">
        <v>78</v>
      </c>
      <c r="AY653" s="12" t="s">
        <v>102</v>
      </c>
      <c r="BE653" s="204">
        <f>IF(N653="základní",J653,0)</f>
        <v>0</v>
      </c>
      <c r="BF653" s="204">
        <f>IF(N653="snížená",J653,0)</f>
        <v>0</v>
      </c>
      <c r="BG653" s="204">
        <f>IF(N653="zákl. přenesená",J653,0)</f>
        <v>0</v>
      </c>
      <c r="BH653" s="204">
        <f>IF(N653="sníž. přenesená",J653,0)</f>
        <v>0</v>
      </c>
      <c r="BI653" s="204">
        <f>IF(N653="nulová",J653,0)</f>
        <v>0</v>
      </c>
      <c r="BJ653" s="12" t="s">
        <v>76</v>
      </c>
      <c r="BK653" s="204">
        <f>ROUND(I653*H653,2)</f>
        <v>0</v>
      </c>
      <c r="BL653" s="12" t="s">
        <v>110</v>
      </c>
      <c r="BM653" s="12" t="s">
        <v>1290</v>
      </c>
    </row>
    <row r="654" s="1" customFormat="1">
      <c r="B654" s="33"/>
      <c r="C654" s="34"/>
      <c r="D654" s="205" t="s">
        <v>112</v>
      </c>
      <c r="E654" s="34"/>
      <c r="F654" s="206" t="s">
        <v>1291</v>
      </c>
      <c r="G654" s="34"/>
      <c r="H654" s="34"/>
      <c r="I654" s="120"/>
      <c r="J654" s="34"/>
      <c r="K654" s="34"/>
      <c r="L654" s="38"/>
      <c r="M654" s="207"/>
      <c r="N654" s="74"/>
      <c r="O654" s="74"/>
      <c r="P654" s="74"/>
      <c r="Q654" s="74"/>
      <c r="R654" s="74"/>
      <c r="S654" s="74"/>
      <c r="T654" s="75"/>
      <c r="AT654" s="12" t="s">
        <v>112</v>
      </c>
      <c r="AU654" s="12" t="s">
        <v>78</v>
      </c>
    </row>
    <row r="655" s="1" customFormat="1" ht="22.5" customHeight="1">
      <c r="B655" s="33"/>
      <c r="C655" s="193" t="s">
        <v>1292</v>
      </c>
      <c r="D655" s="193" t="s">
        <v>105</v>
      </c>
      <c r="E655" s="194" t="s">
        <v>1293</v>
      </c>
      <c r="F655" s="195" t="s">
        <v>1294</v>
      </c>
      <c r="G655" s="196" t="s">
        <v>116</v>
      </c>
      <c r="H655" s="197">
        <v>1</v>
      </c>
      <c r="I655" s="198"/>
      <c r="J655" s="199">
        <f>ROUND(I655*H655,2)</f>
        <v>0</v>
      </c>
      <c r="K655" s="195" t="s">
        <v>109</v>
      </c>
      <c r="L655" s="38"/>
      <c r="M655" s="200" t="s">
        <v>1</v>
      </c>
      <c r="N655" s="201" t="s">
        <v>42</v>
      </c>
      <c r="O655" s="74"/>
      <c r="P655" s="202">
        <f>O655*H655</f>
        <v>0</v>
      </c>
      <c r="Q655" s="202">
        <v>0</v>
      </c>
      <c r="R655" s="202">
        <f>Q655*H655</f>
        <v>0</v>
      </c>
      <c r="S655" s="202">
        <v>0</v>
      </c>
      <c r="T655" s="203">
        <f>S655*H655</f>
        <v>0</v>
      </c>
      <c r="AR655" s="12" t="s">
        <v>110</v>
      </c>
      <c r="AT655" s="12" t="s">
        <v>105</v>
      </c>
      <c r="AU655" s="12" t="s">
        <v>78</v>
      </c>
      <c r="AY655" s="12" t="s">
        <v>102</v>
      </c>
      <c r="BE655" s="204">
        <f>IF(N655="základní",J655,0)</f>
        <v>0</v>
      </c>
      <c r="BF655" s="204">
        <f>IF(N655="snížená",J655,0)</f>
        <v>0</v>
      </c>
      <c r="BG655" s="204">
        <f>IF(N655="zákl. přenesená",J655,0)</f>
        <v>0</v>
      </c>
      <c r="BH655" s="204">
        <f>IF(N655="sníž. přenesená",J655,0)</f>
        <v>0</v>
      </c>
      <c r="BI655" s="204">
        <f>IF(N655="nulová",J655,0)</f>
        <v>0</v>
      </c>
      <c r="BJ655" s="12" t="s">
        <v>76</v>
      </c>
      <c r="BK655" s="204">
        <f>ROUND(I655*H655,2)</f>
        <v>0</v>
      </c>
      <c r="BL655" s="12" t="s">
        <v>110</v>
      </c>
      <c r="BM655" s="12" t="s">
        <v>1295</v>
      </c>
    </row>
    <row r="656" s="1" customFormat="1">
      <c r="B656" s="33"/>
      <c r="C656" s="34"/>
      <c r="D656" s="205" t="s">
        <v>112</v>
      </c>
      <c r="E656" s="34"/>
      <c r="F656" s="206" t="s">
        <v>1296</v>
      </c>
      <c r="G656" s="34"/>
      <c r="H656" s="34"/>
      <c r="I656" s="120"/>
      <c r="J656" s="34"/>
      <c r="K656" s="34"/>
      <c r="L656" s="38"/>
      <c r="M656" s="207"/>
      <c r="N656" s="74"/>
      <c r="O656" s="74"/>
      <c r="P656" s="74"/>
      <c r="Q656" s="74"/>
      <c r="R656" s="74"/>
      <c r="S656" s="74"/>
      <c r="T656" s="75"/>
      <c r="AT656" s="12" t="s">
        <v>112</v>
      </c>
      <c r="AU656" s="12" t="s">
        <v>78</v>
      </c>
    </row>
    <row r="657" s="1" customFormat="1" ht="22.5" customHeight="1">
      <c r="B657" s="33"/>
      <c r="C657" s="193" t="s">
        <v>1297</v>
      </c>
      <c r="D657" s="193" t="s">
        <v>105</v>
      </c>
      <c r="E657" s="194" t="s">
        <v>1298</v>
      </c>
      <c r="F657" s="195" t="s">
        <v>1299</v>
      </c>
      <c r="G657" s="196" t="s">
        <v>116</v>
      </c>
      <c r="H657" s="197">
        <v>1</v>
      </c>
      <c r="I657" s="198"/>
      <c r="J657" s="199">
        <f>ROUND(I657*H657,2)</f>
        <v>0</v>
      </c>
      <c r="K657" s="195" t="s">
        <v>109</v>
      </c>
      <c r="L657" s="38"/>
      <c r="M657" s="200" t="s">
        <v>1</v>
      </c>
      <c r="N657" s="201" t="s">
        <v>42</v>
      </c>
      <c r="O657" s="74"/>
      <c r="P657" s="202">
        <f>O657*H657</f>
        <v>0</v>
      </c>
      <c r="Q657" s="202">
        <v>0</v>
      </c>
      <c r="R657" s="202">
        <f>Q657*H657</f>
        <v>0</v>
      </c>
      <c r="S657" s="202">
        <v>0</v>
      </c>
      <c r="T657" s="203">
        <f>S657*H657</f>
        <v>0</v>
      </c>
      <c r="AR657" s="12" t="s">
        <v>110</v>
      </c>
      <c r="AT657" s="12" t="s">
        <v>105</v>
      </c>
      <c r="AU657" s="12" t="s">
        <v>78</v>
      </c>
      <c r="AY657" s="12" t="s">
        <v>102</v>
      </c>
      <c r="BE657" s="204">
        <f>IF(N657="základní",J657,0)</f>
        <v>0</v>
      </c>
      <c r="BF657" s="204">
        <f>IF(N657="snížená",J657,0)</f>
        <v>0</v>
      </c>
      <c r="BG657" s="204">
        <f>IF(N657="zákl. přenesená",J657,0)</f>
        <v>0</v>
      </c>
      <c r="BH657" s="204">
        <f>IF(N657="sníž. přenesená",J657,0)</f>
        <v>0</v>
      </c>
      <c r="BI657" s="204">
        <f>IF(N657="nulová",J657,0)</f>
        <v>0</v>
      </c>
      <c r="BJ657" s="12" t="s">
        <v>76</v>
      </c>
      <c r="BK657" s="204">
        <f>ROUND(I657*H657,2)</f>
        <v>0</v>
      </c>
      <c r="BL657" s="12" t="s">
        <v>110</v>
      </c>
      <c r="BM657" s="12" t="s">
        <v>1300</v>
      </c>
    </row>
    <row r="658" s="1" customFormat="1">
      <c r="B658" s="33"/>
      <c r="C658" s="34"/>
      <c r="D658" s="205" t="s">
        <v>112</v>
      </c>
      <c r="E658" s="34"/>
      <c r="F658" s="206" t="s">
        <v>1301</v>
      </c>
      <c r="G658" s="34"/>
      <c r="H658" s="34"/>
      <c r="I658" s="120"/>
      <c r="J658" s="34"/>
      <c r="K658" s="34"/>
      <c r="L658" s="38"/>
      <c r="M658" s="207"/>
      <c r="N658" s="74"/>
      <c r="O658" s="74"/>
      <c r="P658" s="74"/>
      <c r="Q658" s="74"/>
      <c r="R658" s="74"/>
      <c r="S658" s="74"/>
      <c r="T658" s="75"/>
      <c r="AT658" s="12" t="s">
        <v>112</v>
      </c>
      <c r="AU658" s="12" t="s">
        <v>78</v>
      </c>
    </row>
    <row r="659" s="1" customFormat="1" ht="22.5" customHeight="1">
      <c r="B659" s="33"/>
      <c r="C659" s="193" t="s">
        <v>1302</v>
      </c>
      <c r="D659" s="193" t="s">
        <v>105</v>
      </c>
      <c r="E659" s="194" t="s">
        <v>1303</v>
      </c>
      <c r="F659" s="195" t="s">
        <v>1304</v>
      </c>
      <c r="G659" s="196" t="s">
        <v>116</v>
      </c>
      <c r="H659" s="197">
        <v>1</v>
      </c>
      <c r="I659" s="198"/>
      <c r="J659" s="199">
        <f>ROUND(I659*H659,2)</f>
        <v>0</v>
      </c>
      <c r="K659" s="195" t="s">
        <v>109</v>
      </c>
      <c r="L659" s="38"/>
      <c r="M659" s="200" t="s">
        <v>1</v>
      </c>
      <c r="N659" s="201" t="s">
        <v>42</v>
      </c>
      <c r="O659" s="74"/>
      <c r="P659" s="202">
        <f>O659*H659</f>
        <v>0</v>
      </c>
      <c r="Q659" s="202">
        <v>0</v>
      </c>
      <c r="R659" s="202">
        <f>Q659*H659</f>
        <v>0</v>
      </c>
      <c r="S659" s="202">
        <v>0</v>
      </c>
      <c r="T659" s="203">
        <f>S659*H659</f>
        <v>0</v>
      </c>
      <c r="AR659" s="12" t="s">
        <v>110</v>
      </c>
      <c r="AT659" s="12" t="s">
        <v>105</v>
      </c>
      <c r="AU659" s="12" t="s">
        <v>78</v>
      </c>
      <c r="AY659" s="12" t="s">
        <v>102</v>
      </c>
      <c r="BE659" s="204">
        <f>IF(N659="základní",J659,0)</f>
        <v>0</v>
      </c>
      <c r="BF659" s="204">
        <f>IF(N659="snížená",J659,0)</f>
        <v>0</v>
      </c>
      <c r="BG659" s="204">
        <f>IF(N659="zákl. přenesená",J659,0)</f>
        <v>0</v>
      </c>
      <c r="BH659" s="204">
        <f>IF(N659="sníž. přenesená",J659,0)</f>
        <v>0</v>
      </c>
      <c r="BI659" s="204">
        <f>IF(N659="nulová",J659,0)</f>
        <v>0</v>
      </c>
      <c r="BJ659" s="12" t="s">
        <v>76</v>
      </c>
      <c r="BK659" s="204">
        <f>ROUND(I659*H659,2)</f>
        <v>0</v>
      </c>
      <c r="BL659" s="12" t="s">
        <v>110</v>
      </c>
      <c r="BM659" s="12" t="s">
        <v>1305</v>
      </c>
    </row>
    <row r="660" s="1" customFormat="1">
      <c r="B660" s="33"/>
      <c r="C660" s="34"/>
      <c r="D660" s="205" t="s">
        <v>112</v>
      </c>
      <c r="E660" s="34"/>
      <c r="F660" s="206" t="s">
        <v>1306</v>
      </c>
      <c r="G660" s="34"/>
      <c r="H660" s="34"/>
      <c r="I660" s="120"/>
      <c r="J660" s="34"/>
      <c r="K660" s="34"/>
      <c r="L660" s="38"/>
      <c r="M660" s="207"/>
      <c r="N660" s="74"/>
      <c r="O660" s="74"/>
      <c r="P660" s="74"/>
      <c r="Q660" s="74"/>
      <c r="R660" s="74"/>
      <c r="S660" s="74"/>
      <c r="T660" s="75"/>
      <c r="AT660" s="12" t="s">
        <v>112</v>
      </c>
      <c r="AU660" s="12" t="s">
        <v>78</v>
      </c>
    </row>
    <row r="661" s="1" customFormat="1" ht="22.5" customHeight="1">
      <c r="B661" s="33"/>
      <c r="C661" s="193" t="s">
        <v>1307</v>
      </c>
      <c r="D661" s="193" t="s">
        <v>105</v>
      </c>
      <c r="E661" s="194" t="s">
        <v>1308</v>
      </c>
      <c r="F661" s="195" t="s">
        <v>1309</v>
      </c>
      <c r="G661" s="196" t="s">
        <v>116</v>
      </c>
      <c r="H661" s="197">
        <v>1</v>
      </c>
      <c r="I661" s="198"/>
      <c r="J661" s="199">
        <f>ROUND(I661*H661,2)</f>
        <v>0</v>
      </c>
      <c r="K661" s="195" t="s">
        <v>109</v>
      </c>
      <c r="L661" s="38"/>
      <c r="M661" s="200" t="s">
        <v>1</v>
      </c>
      <c r="N661" s="201" t="s">
        <v>42</v>
      </c>
      <c r="O661" s="74"/>
      <c r="P661" s="202">
        <f>O661*H661</f>
        <v>0</v>
      </c>
      <c r="Q661" s="202">
        <v>0</v>
      </c>
      <c r="R661" s="202">
        <f>Q661*H661</f>
        <v>0</v>
      </c>
      <c r="S661" s="202">
        <v>0</v>
      </c>
      <c r="T661" s="203">
        <f>S661*H661</f>
        <v>0</v>
      </c>
      <c r="AR661" s="12" t="s">
        <v>110</v>
      </c>
      <c r="AT661" s="12" t="s">
        <v>105</v>
      </c>
      <c r="AU661" s="12" t="s">
        <v>78</v>
      </c>
      <c r="AY661" s="12" t="s">
        <v>102</v>
      </c>
      <c r="BE661" s="204">
        <f>IF(N661="základní",J661,0)</f>
        <v>0</v>
      </c>
      <c r="BF661" s="204">
        <f>IF(N661="snížená",J661,0)</f>
        <v>0</v>
      </c>
      <c r="BG661" s="204">
        <f>IF(N661="zákl. přenesená",J661,0)</f>
        <v>0</v>
      </c>
      <c r="BH661" s="204">
        <f>IF(N661="sníž. přenesená",J661,0)</f>
        <v>0</v>
      </c>
      <c r="BI661" s="204">
        <f>IF(N661="nulová",J661,0)</f>
        <v>0</v>
      </c>
      <c r="BJ661" s="12" t="s">
        <v>76</v>
      </c>
      <c r="BK661" s="204">
        <f>ROUND(I661*H661,2)</f>
        <v>0</v>
      </c>
      <c r="BL661" s="12" t="s">
        <v>110</v>
      </c>
      <c r="BM661" s="12" t="s">
        <v>1310</v>
      </c>
    </row>
    <row r="662" s="1" customFormat="1">
      <c r="B662" s="33"/>
      <c r="C662" s="34"/>
      <c r="D662" s="205" t="s">
        <v>112</v>
      </c>
      <c r="E662" s="34"/>
      <c r="F662" s="206" t="s">
        <v>1311</v>
      </c>
      <c r="G662" s="34"/>
      <c r="H662" s="34"/>
      <c r="I662" s="120"/>
      <c r="J662" s="34"/>
      <c r="K662" s="34"/>
      <c r="L662" s="38"/>
      <c r="M662" s="207"/>
      <c r="N662" s="74"/>
      <c r="O662" s="74"/>
      <c r="P662" s="74"/>
      <c r="Q662" s="74"/>
      <c r="R662" s="74"/>
      <c r="S662" s="74"/>
      <c r="T662" s="75"/>
      <c r="AT662" s="12" t="s">
        <v>112</v>
      </c>
      <c r="AU662" s="12" t="s">
        <v>78</v>
      </c>
    </row>
    <row r="663" s="1" customFormat="1" ht="22.5" customHeight="1">
      <c r="B663" s="33"/>
      <c r="C663" s="193" t="s">
        <v>1312</v>
      </c>
      <c r="D663" s="193" t="s">
        <v>105</v>
      </c>
      <c r="E663" s="194" t="s">
        <v>1313</v>
      </c>
      <c r="F663" s="195" t="s">
        <v>1314</v>
      </c>
      <c r="G663" s="196" t="s">
        <v>116</v>
      </c>
      <c r="H663" s="197">
        <v>1</v>
      </c>
      <c r="I663" s="198"/>
      <c r="J663" s="199">
        <f>ROUND(I663*H663,2)</f>
        <v>0</v>
      </c>
      <c r="K663" s="195" t="s">
        <v>109</v>
      </c>
      <c r="L663" s="38"/>
      <c r="M663" s="200" t="s">
        <v>1</v>
      </c>
      <c r="N663" s="201" t="s">
        <v>42</v>
      </c>
      <c r="O663" s="74"/>
      <c r="P663" s="202">
        <f>O663*H663</f>
        <v>0</v>
      </c>
      <c r="Q663" s="202">
        <v>0</v>
      </c>
      <c r="R663" s="202">
        <f>Q663*H663</f>
        <v>0</v>
      </c>
      <c r="S663" s="202">
        <v>0</v>
      </c>
      <c r="T663" s="203">
        <f>S663*H663</f>
        <v>0</v>
      </c>
      <c r="AR663" s="12" t="s">
        <v>110</v>
      </c>
      <c r="AT663" s="12" t="s">
        <v>105</v>
      </c>
      <c r="AU663" s="12" t="s">
        <v>78</v>
      </c>
      <c r="AY663" s="12" t="s">
        <v>102</v>
      </c>
      <c r="BE663" s="204">
        <f>IF(N663="základní",J663,0)</f>
        <v>0</v>
      </c>
      <c r="BF663" s="204">
        <f>IF(N663="snížená",J663,0)</f>
        <v>0</v>
      </c>
      <c r="BG663" s="204">
        <f>IF(N663="zákl. přenesená",J663,0)</f>
        <v>0</v>
      </c>
      <c r="BH663" s="204">
        <f>IF(N663="sníž. přenesená",J663,0)</f>
        <v>0</v>
      </c>
      <c r="BI663" s="204">
        <f>IF(N663="nulová",J663,0)</f>
        <v>0</v>
      </c>
      <c r="BJ663" s="12" t="s">
        <v>76</v>
      </c>
      <c r="BK663" s="204">
        <f>ROUND(I663*H663,2)</f>
        <v>0</v>
      </c>
      <c r="BL663" s="12" t="s">
        <v>110</v>
      </c>
      <c r="BM663" s="12" t="s">
        <v>1315</v>
      </c>
    </row>
    <row r="664" s="1" customFormat="1">
      <c r="B664" s="33"/>
      <c r="C664" s="34"/>
      <c r="D664" s="205" t="s">
        <v>112</v>
      </c>
      <c r="E664" s="34"/>
      <c r="F664" s="206" t="s">
        <v>1316</v>
      </c>
      <c r="G664" s="34"/>
      <c r="H664" s="34"/>
      <c r="I664" s="120"/>
      <c r="J664" s="34"/>
      <c r="K664" s="34"/>
      <c r="L664" s="38"/>
      <c r="M664" s="207"/>
      <c r="N664" s="74"/>
      <c r="O664" s="74"/>
      <c r="P664" s="74"/>
      <c r="Q664" s="74"/>
      <c r="R664" s="74"/>
      <c r="S664" s="74"/>
      <c r="T664" s="75"/>
      <c r="AT664" s="12" t="s">
        <v>112</v>
      </c>
      <c r="AU664" s="12" t="s">
        <v>78</v>
      </c>
    </row>
    <row r="665" s="1" customFormat="1" ht="22.5" customHeight="1">
      <c r="B665" s="33"/>
      <c r="C665" s="193" t="s">
        <v>1317</v>
      </c>
      <c r="D665" s="193" t="s">
        <v>105</v>
      </c>
      <c r="E665" s="194" t="s">
        <v>1318</v>
      </c>
      <c r="F665" s="195" t="s">
        <v>1319</v>
      </c>
      <c r="G665" s="196" t="s">
        <v>116</v>
      </c>
      <c r="H665" s="197">
        <v>1</v>
      </c>
      <c r="I665" s="198"/>
      <c r="J665" s="199">
        <f>ROUND(I665*H665,2)</f>
        <v>0</v>
      </c>
      <c r="K665" s="195" t="s">
        <v>109</v>
      </c>
      <c r="L665" s="38"/>
      <c r="M665" s="200" t="s">
        <v>1</v>
      </c>
      <c r="N665" s="201" t="s">
        <v>42</v>
      </c>
      <c r="O665" s="74"/>
      <c r="P665" s="202">
        <f>O665*H665</f>
        <v>0</v>
      </c>
      <c r="Q665" s="202">
        <v>0</v>
      </c>
      <c r="R665" s="202">
        <f>Q665*H665</f>
        <v>0</v>
      </c>
      <c r="S665" s="202">
        <v>0</v>
      </c>
      <c r="T665" s="203">
        <f>S665*H665</f>
        <v>0</v>
      </c>
      <c r="AR665" s="12" t="s">
        <v>110</v>
      </c>
      <c r="AT665" s="12" t="s">
        <v>105</v>
      </c>
      <c r="AU665" s="12" t="s">
        <v>78</v>
      </c>
      <c r="AY665" s="12" t="s">
        <v>102</v>
      </c>
      <c r="BE665" s="204">
        <f>IF(N665="základní",J665,0)</f>
        <v>0</v>
      </c>
      <c r="BF665" s="204">
        <f>IF(N665="snížená",J665,0)</f>
        <v>0</v>
      </c>
      <c r="BG665" s="204">
        <f>IF(N665="zákl. přenesená",J665,0)</f>
        <v>0</v>
      </c>
      <c r="BH665" s="204">
        <f>IF(N665="sníž. přenesená",J665,0)</f>
        <v>0</v>
      </c>
      <c r="BI665" s="204">
        <f>IF(N665="nulová",J665,0)</f>
        <v>0</v>
      </c>
      <c r="BJ665" s="12" t="s">
        <v>76</v>
      </c>
      <c r="BK665" s="204">
        <f>ROUND(I665*H665,2)</f>
        <v>0</v>
      </c>
      <c r="BL665" s="12" t="s">
        <v>110</v>
      </c>
      <c r="BM665" s="12" t="s">
        <v>1320</v>
      </c>
    </row>
    <row r="666" s="1" customFormat="1">
      <c r="B666" s="33"/>
      <c r="C666" s="34"/>
      <c r="D666" s="205" t="s">
        <v>112</v>
      </c>
      <c r="E666" s="34"/>
      <c r="F666" s="206" t="s">
        <v>1321</v>
      </c>
      <c r="G666" s="34"/>
      <c r="H666" s="34"/>
      <c r="I666" s="120"/>
      <c r="J666" s="34"/>
      <c r="K666" s="34"/>
      <c r="L666" s="38"/>
      <c r="M666" s="207"/>
      <c r="N666" s="74"/>
      <c r="O666" s="74"/>
      <c r="P666" s="74"/>
      <c r="Q666" s="74"/>
      <c r="R666" s="74"/>
      <c r="S666" s="74"/>
      <c r="T666" s="75"/>
      <c r="AT666" s="12" t="s">
        <v>112</v>
      </c>
      <c r="AU666" s="12" t="s">
        <v>78</v>
      </c>
    </row>
    <row r="667" s="1" customFormat="1" ht="22.5" customHeight="1">
      <c r="B667" s="33"/>
      <c r="C667" s="193" t="s">
        <v>1322</v>
      </c>
      <c r="D667" s="193" t="s">
        <v>105</v>
      </c>
      <c r="E667" s="194" t="s">
        <v>1323</v>
      </c>
      <c r="F667" s="195" t="s">
        <v>1324</v>
      </c>
      <c r="G667" s="196" t="s">
        <v>116</v>
      </c>
      <c r="H667" s="197">
        <v>1</v>
      </c>
      <c r="I667" s="198"/>
      <c r="J667" s="199">
        <f>ROUND(I667*H667,2)</f>
        <v>0</v>
      </c>
      <c r="K667" s="195" t="s">
        <v>109</v>
      </c>
      <c r="L667" s="38"/>
      <c r="M667" s="200" t="s">
        <v>1</v>
      </c>
      <c r="N667" s="201" t="s">
        <v>42</v>
      </c>
      <c r="O667" s="74"/>
      <c r="P667" s="202">
        <f>O667*H667</f>
        <v>0</v>
      </c>
      <c r="Q667" s="202">
        <v>0</v>
      </c>
      <c r="R667" s="202">
        <f>Q667*H667</f>
        <v>0</v>
      </c>
      <c r="S667" s="202">
        <v>0</v>
      </c>
      <c r="T667" s="203">
        <f>S667*H667</f>
        <v>0</v>
      </c>
      <c r="AR667" s="12" t="s">
        <v>110</v>
      </c>
      <c r="AT667" s="12" t="s">
        <v>105</v>
      </c>
      <c r="AU667" s="12" t="s">
        <v>78</v>
      </c>
      <c r="AY667" s="12" t="s">
        <v>102</v>
      </c>
      <c r="BE667" s="204">
        <f>IF(N667="základní",J667,0)</f>
        <v>0</v>
      </c>
      <c r="BF667" s="204">
        <f>IF(N667="snížená",J667,0)</f>
        <v>0</v>
      </c>
      <c r="BG667" s="204">
        <f>IF(N667="zákl. přenesená",J667,0)</f>
        <v>0</v>
      </c>
      <c r="BH667" s="204">
        <f>IF(N667="sníž. přenesená",J667,0)</f>
        <v>0</v>
      </c>
      <c r="BI667" s="204">
        <f>IF(N667="nulová",J667,0)</f>
        <v>0</v>
      </c>
      <c r="BJ667" s="12" t="s">
        <v>76</v>
      </c>
      <c r="BK667" s="204">
        <f>ROUND(I667*H667,2)</f>
        <v>0</v>
      </c>
      <c r="BL667" s="12" t="s">
        <v>110</v>
      </c>
      <c r="BM667" s="12" t="s">
        <v>1325</v>
      </c>
    </row>
    <row r="668" s="1" customFormat="1">
      <c r="B668" s="33"/>
      <c r="C668" s="34"/>
      <c r="D668" s="205" t="s">
        <v>112</v>
      </c>
      <c r="E668" s="34"/>
      <c r="F668" s="206" t="s">
        <v>1326</v>
      </c>
      <c r="G668" s="34"/>
      <c r="H668" s="34"/>
      <c r="I668" s="120"/>
      <c r="J668" s="34"/>
      <c r="K668" s="34"/>
      <c r="L668" s="38"/>
      <c r="M668" s="207"/>
      <c r="N668" s="74"/>
      <c r="O668" s="74"/>
      <c r="P668" s="74"/>
      <c r="Q668" s="74"/>
      <c r="R668" s="74"/>
      <c r="S668" s="74"/>
      <c r="T668" s="75"/>
      <c r="AT668" s="12" t="s">
        <v>112</v>
      </c>
      <c r="AU668" s="12" t="s">
        <v>78</v>
      </c>
    </row>
    <row r="669" s="1" customFormat="1" ht="22.5" customHeight="1">
      <c r="B669" s="33"/>
      <c r="C669" s="193" t="s">
        <v>1327</v>
      </c>
      <c r="D669" s="193" t="s">
        <v>105</v>
      </c>
      <c r="E669" s="194" t="s">
        <v>1328</v>
      </c>
      <c r="F669" s="195" t="s">
        <v>1329</v>
      </c>
      <c r="G669" s="196" t="s">
        <v>116</v>
      </c>
      <c r="H669" s="197">
        <v>1</v>
      </c>
      <c r="I669" s="198"/>
      <c r="J669" s="199">
        <f>ROUND(I669*H669,2)</f>
        <v>0</v>
      </c>
      <c r="K669" s="195" t="s">
        <v>109</v>
      </c>
      <c r="L669" s="38"/>
      <c r="M669" s="200" t="s">
        <v>1</v>
      </c>
      <c r="N669" s="201" t="s">
        <v>42</v>
      </c>
      <c r="O669" s="74"/>
      <c r="P669" s="202">
        <f>O669*H669</f>
        <v>0</v>
      </c>
      <c r="Q669" s="202">
        <v>0</v>
      </c>
      <c r="R669" s="202">
        <f>Q669*H669</f>
        <v>0</v>
      </c>
      <c r="S669" s="202">
        <v>0</v>
      </c>
      <c r="T669" s="203">
        <f>S669*H669</f>
        <v>0</v>
      </c>
      <c r="AR669" s="12" t="s">
        <v>110</v>
      </c>
      <c r="AT669" s="12" t="s">
        <v>105</v>
      </c>
      <c r="AU669" s="12" t="s">
        <v>78</v>
      </c>
      <c r="AY669" s="12" t="s">
        <v>102</v>
      </c>
      <c r="BE669" s="204">
        <f>IF(N669="základní",J669,0)</f>
        <v>0</v>
      </c>
      <c r="BF669" s="204">
        <f>IF(N669="snížená",J669,0)</f>
        <v>0</v>
      </c>
      <c r="BG669" s="204">
        <f>IF(N669="zákl. přenesená",J669,0)</f>
        <v>0</v>
      </c>
      <c r="BH669" s="204">
        <f>IF(N669="sníž. přenesená",J669,0)</f>
        <v>0</v>
      </c>
      <c r="BI669" s="204">
        <f>IF(N669="nulová",J669,0)</f>
        <v>0</v>
      </c>
      <c r="BJ669" s="12" t="s">
        <v>76</v>
      </c>
      <c r="BK669" s="204">
        <f>ROUND(I669*H669,2)</f>
        <v>0</v>
      </c>
      <c r="BL669" s="12" t="s">
        <v>110</v>
      </c>
      <c r="BM669" s="12" t="s">
        <v>1330</v>
      </c>
    </row>
    <row r="670" s="1" customFormat="1">
      <c r="B670" s="33"/>
      <c r="C670" s="34"/>
      <c r="D670" s="205" t="s">
        <v>112</v>
      </c>
      <c r="E670" s="34"/>
      <c r="F670" s="206" t="s">
        <v>1331</v>
      </c>
      <c r="G670" s="34"/>
      <c r="H670" s="34"/>
      <c r="I670" s="120"/>
      <c r="J670" s="34"/>
      <c r="K670" s="34"/>
      <c r="L670" s="38"/>
      <c r="M670" s="207"/>
      <c r="N670" s="74"/>
      <c r="O670" s="74"/>
      <c r="P670" s="74"/>
      <c r="Q670" s="74"/>
      <c r="R670" s="74"/>
      <c r="S670" s="74"/>
      <c r="T670" s="75"/>
      <c r="AT670" s="12" t="s">
        <v>112</v>
      </c>
      <c r="AU670" s="12" t="s">
        <v>78</v>
      </c>
    </row>
    <row r="671" s="1" customFormat="1" ht="22.5" customHeight="1">
      <c r="B671" s="33"/>
      <c r="C671" s="193" t="s">
        <v>1332</v>
      </c>
      <c r="D671" s="193" t="s">
        <v>105</v>
      </c>
      <c r="E671" s="194" t="s">
        <v>1333</v>
      </c>
      <c r="F671" s="195" t="s">
        <v>1334</v>
      </c>
      <c r="G671" s="196" t="s">
        <v>116</v>
      </c>
      <c r="H671" s="197">
        <v>1</v>
      </c>
      <c r="I671" s="198"/>
      <c r="J671" s="199">
        <f>ROUND(I671*H671,2)</f>
        <v>0</v>
      </c>
      <c r="K671" s="195" t="s">
        <v>109</v>
      </c>
      <c r="L671" s="38"/>
      <c r="M671" s="200" t="s">
        <v>1</v>
      </c>
      <c r="N671" s="201" t="s">
        <v>42</v>
      </c>
      <c r="O671" s="74"/>
      <c r="P671" s="202">
        <f>O671*H671</f>
        <v>0</v>
      </c>
      <c r="Q671" s="202">
        <v>0</v>
      </c>
      <c r="R671" s="202">
        <f>Q671*H671</f>
        <v>0</v>
      </c>
      <c r="S671" s="202">
        <v>0</v>
      </c>
      <c r="T671" s="203">
        <f>S671*H671</f>
        <v>0</v>
      </c>
      <c r="AR671" s="12" t="s">
        <v>110</v>
      </c>
      <c r="AT671" s="12" t="s">
        <v>105</v>
      </c>
      <c r="AU671" s="12" t="s">
        <v>78</v>
      </c>
      <c r="AY671" s="12" t="s">
        <v>102</v>
      </c>
      <c r="BE671" s="204">
        <f>IF(N671="základní",J671,0)</f>
        <v>0</v>
      </c>
      <c r="BF671" s="204">
        <f>IF(N671="snížená",J671,0)</f>
        <v>0</v>
      </c>
      <c r="BG671" s="204">
        <f>IF(N671="zákl. přenesená",J671,0)</f>
        <v>0</v>
      </c>
      <c r="BH671" s="204">
        <f>IF(N671="sníž. přenesená",J671,0)</f>
        <v>0</v>
      </c>
      <c r="BI671" s="204">
        <f>IF(N671="nulová",J671,0)</f>
        <v>0</v>
      </c>
      <c r="BJ671" s="12" t="s">
        <v>76</v>
      </c>
      <c r="BK671" s="204">
        <f>ROUND(I671*H671,2)</f>
        <v>0</v>
      </c>
      <c r="BL671" s="12" t="s">
        <v>110</v>
      </c>
      <c r="BM671" s="12" t="s">
        <v>1335</v>
      </c>
    </row>
    <row r="672" s="1" customFormat="1">
      <c r="B672" s="33"/>
      <c r="C672" s="34"/>
      <c r="D672" s="205" t="s">
        <v>112</v>
      </c>
      <c r="E672" s="34"/>
      <c r="F672" s="206" t="s">
        <v>1336</v>
      </c>
      <c r="G672" s="34"/>
      <c r="H672" s="34"/>
      <c r="I672" s="120"/>
      <c r="J672" s="34"/>
      <c r="K672" s="34"/>
      <c r="L672" s="38"/>
      <c r="M672" s="207"/>
      <c r="N672" s="74"/>
      <c r="O672" s="74"/>
      <c r="P672" s="74"/>
      <c r="Q672" s="74"/>
      <c r="R672" s="74"/>
      <c r="S672" s="74"/>
      <c r="T672" s="75"/>
      <c r="AT672" s="12" t="s">
        <v>112</v>
      </c>
      <c r="AU672" s="12" t="s">
        <v>78</v>
      </c>
    </row>
    <row r="673" s="1" customFormat="1" ht="22.5" customHeight="1">
      <c r="B673" s="33"/>
      <c r="C673" s="193" t="s">
        <v>1337</v>
      </c>
      <c r="D673" s="193" t="s">
        <v>105</v>
      </c>
      <c r="E673" s="194" t="s">
        <v>1338</v>
      </c>
      <c r="F673" s="195" t="s">
        <v>1339</v>
      </c>
      <c r="G673" s="196" t="s">
        <v>116</v>
      </c>
      <c r="H673" s="197">
        <v>1</v>
      </c>
      <c r="I673" s="198"/>
      <c r="J673" s="199">
        <f>ROUND(I673*H673,2)</f>
        <v>0</v>
      </c>
      <c r="K673" s="195" t="s">
        <v>109</v>
      </c>
      <c r="L673" s="38"/>
      <c r="M673" s="200" t="s">
        <v>1</v>
      </c>
      <c r="N673" s="201" t="s">
        <v>42</v>
      </c>
      <c r="O673" s="74"/>
      <c r="P673" s="202">
        <f>O673*H673</f>
        <v>0</v>
      </c>
      <c r="Q673" s="202">
        <v>0</v>
      </c>
      <c r="R673" s="202">
        <f>Q673*H673</f>
        <v>0</v>
      </c>
      <c r="S673" s="202">
        <v>0</v>
      </c>
      <c r="T673" s="203">
        <f>S673*H673</f>
        <v>0</v>
      </c>
      <c r="AR673" s="12" t="s">
        <v>110</v>
      </c>
      <c r="AT673" s="12" t="s">
        <v>105</v>
      </c>
      <c r="AU673" s="12" t="s">
        <v>78</v>
      </c>
      <c r="AY673" s="12" t="s">
        <v>102</v>
      </c>
      <c r="BE673" s="204">
        <f>IF(N673="základní",J673,0)</f>
        <v>0</v>
      </c>
      <c r="BF673" s="204">
        <f>IF(N673="snížená",J673,0)</f>
        <v>0</v>
      </c>
      <c r="BG673" s="204">
        <f>IF(N673="zákl. přenesená",J673,0)</f>
        <v>0</v>
      </c>
      <c r="BH673" s="204">
        <f>IF(N673="sníž. přenesená",J673,0)</f>
        <v>0</v>
      </c>
      <c r="BI673" s="204">
        <f>IF(N673="nulová",J673,0)</f>
        <v>0</v>
      </c>
      <c r="BJ673" s="12" t="s">
        <v>76</v>
      </c>
      <c r="BK673" s="204">
        <f>ROUND(I673*H673,2)</f>
        <v>0</v>
      </c>
      <c r="BL673" s="12" t="s">
        <v>110</v>
      </c>
      <c r="BM673" s="12" t="s">
        <v>1340</v>
      </c>
    </row>
    <row r="674" s="1" customFormat="1">
      <c r="B674" s="33"/>
      <c r="C674" s="34"/>
      <c r="D674" s="205" t="s">
        <v>112</v>
      </c>
      <c r="E674" s="34"/>
      <c r="F674" s="206" t="s">
        <v>1341</v>
      </c>
      <c r="G674" s="34"/>
      <c r="H674" s="34"/>
      <c r="I674" s="120"/>
      <c r="J674" s="34"/>
      <c r="K674" s="34"/>
      <c r="L674" s="38"/>
      <c r="M674" s="207"/>
      <c r="N674" s="74"/>
      <c r="O674" s="74"/>
      <c r="P674" s="74"/>
      <c r="Q674" s="74"/>
      <c r="R674" s="74"/>
      <c r="S674" s="74"/>
      <c r="T674" s="75"/>
      <c r="AT674" s="12" t="s">
        <v>112</v>
      </c>
      <c r="AU674" s="12" t="s">
        <v>78</v>
      </c>
    </row>
    <row r="675" s="1" customFormat="1" ht="22.5" customHeight="1">
      <c r="B675" s="33"/>
      <c r="C675" s="193" t="s">
        <v>1342</v>
      </c>
      <c r="D675" s="193" t="s">
        <v>105</v>
      </c>
      <c r="E675" s="194" t="s">
        <v>1343</v>
      </c>
      <c r="F675" s="195" t="s">
        <v>1344</v>
      </c>
      <c r="G675" s="196" t="s">
        <v>116</v>
      </c>
      <c r="H675" s="197">
        <v>1</v>
      </c>
      <c r="I675" s="198"/>
      <c r="J675" s="199">
        <f>ROUND(I675*H675,2)</f>
        <v>0</v>
      </c>
      <c r="K675" s="195" t="s">
        <v>109</v>
      </c>
      <c r="L675" s="38"/>
      <c r="M675" s="200" t="s">
        <v>1</v>
      </c>
      <c r="N675" s="201" t="s">
        <v>42</v>
      </c>
      <c r="O675" s="74"/>
      <c r="P675" s="202">
        <f>O675*H675</f>
        <v>0</v>
      </c>
      <c r="Q675" s="202">
        <v>0</v>
      </c>
      <c r="R675" s="202">
        <f>Q675*H675</f>
        <v>0</v>
      </c>
      <c r="S675" s="202">
        <v>0</v>
      </c>
      <c r="T675" s="203">
        <f>S675*H675</f>
        <v>0</v>
      </c>
      <c r="AR675" s="12" t="s">
        <v>110</v>
      </c>
      <c r="AT675" s="12" t="s">
        <v>105</v>
      </c>
      <c r="AU675" s="12" t="s">
        <v>78</v>
      </c>
      <c r="AY675" s="12" t="s">
        <v>102</v>
      </c>
      <c r="BE675" s="204">
        <f>IF(N675="základní",J675,0)</f>
        <v>0</v>
      </c>
      <c r="BF675" s="204">
        <f>IF(N675="snížená",J675,0)</f>
        <v>0</v>
      </c>
      <c r="BG675" s="204">
        <f>IF(N675="zákl. přenesená",J675,0)</f>
        <v>0</v>
      </c>
      <c r="BH675" s="204">
        <f>IF(N675="sníž. přenesená",J675,0)</f>
        <v>0</v>
      </c>
      <c r="BI675" s="204">
        <f>IF(N675="nulová",J675,0)</f>
        <v>0</v>
      </c>
      <c r="BJ675" s="12" t="s">
        <v>76</v>
      </c>
      <c r="BK675" s="204">
        <f>ROUND(I675*H675,2)</f>
        <v>0</v>
      </c>
      <c r="BL675" s="12" t="s">
        <v>110</v>
      </c>
      <c r="BM675" s="12" t="s">
        <v>1345</v>
      </c>
    </row>
    <row r="676" s="1" customFormat="1">
      <c r="B676" s="33"/>
      <c r="C676" s="34"/>
      <c r="D676" s="205" t="s">
        <v>112</v>
      </c>
      <c r="E676" s="34"/>
      <c r="F676" s="206" t="s">
        <v>1346</v>
      </c>
      <c r="G676" s="34"/>
      <c r="H676" s="34"/>
      <c r="I676" s="120"/>
      <c r="J676" s="34"/>
      <c r="K676" s="34"/>
      <c r="L676" s="38"/>
      <c r="M676" s="207"/>
      <c r="N676" s="74"/>
      <c r="O676" s="74"/>
      <c r="P676" s="74"/>
      <c r="Q676" s="74"/>
      <c r="R676" s="74"/>
      <c r="S676" s="74"/>
      <c r="T676" s="75"/>
      <c r="AT676" s="12" t="s">
        <v>112</v>
      </c>
      <c r="AU676" s="12" t="s">
        <v>78</v>
      </c>
    </row>
    <row r="677" s="1" customFormat="1" ht="22.5" customHeight="1">
      <c r="B677" s="33"/>
      <c r="C677" s="193" t="s">
        <v>1347</v>
      </c>
      <c r="D677" s="193" t="s">
        <v>105</v>
      </c>
      <c r="E677" s="194" t="s">
        <v>1348</v>
      </c>
      <c r="F677" s="195" t="s">
        <v>1349</v>
      </c>
      <c r="G677" s="196" t="s">
        <v>116</v>
      </c>
      <c r="H677" s="197">
        <v>1</v>
      </c>
      <c r="I677" s="198"/>
      <c r="J677" s="199">
        <f>ROUND(I677*H677,2)</f>
        <v>0</v>
      </c>
      <c r="K677" s="195" t="s">
        <v>109</v>
      </c>
      <c r="L677" s="38"/>
      <c r="M677" s="200" t="s">
        <v>1</v>
      </c>
      <c r="N677" s="201" t="s">
        <v>42</v>
      </c>
      <c r="O677" s="74"/>
      <c r="P677" s="202">
        <f>O677*H677</f>
        <v>0</v>
      </c>
      <c r="Q677" s="202">
        <v>0</v>
      </c>
      <c r="R677" s="202">
        <f>Q677*H677</f>
        <v>0</v>
      </c>
      <c r="S677" s="202">
        <v>0</v>
      </c>
      <c r="T677" s="203">
        <f>S677*H677</f>
        <v>0</v>
      </c>
      <c r="AR677" s="12" t="s">
        <v>110</v>
      </c>
      <c r="AT677" s="12" t="s">
        <v>105</v>
      </c>
      <c r="AU677" s="12" t="s">
        <v>78</v>
      </c>
      <c r="AY677" s="12" t="s">
        <v>102</v>
      </c>
      <c r="BE677" s="204">
        <f>IF(N677="základní",J677,0)</f>
        <v>0</v>
      </c>
      <c r="BF677" s="204">
        <f>IF(N677="snížená",J677,0)</f>
        <v>0</v>
      </c>
      <c r="BG677" s="204">
        <f>IF(N677="zákl. přenesená",J677,0)</f>
        <v>0</v>
      </c>
      <c r="BH677" s="204">
        <f>IF(N677="sníž. přenesená",J677,0)</f>
        <v>0</v>
      </c>
      <c r="BI677" s="204">
        <f>IF(N677="nulová",J677,0)</f>
        <v>0</v>
      </c>
      <c r="BJ677" s="12" t="s">
        <v>76</v>
      </c>
      <c r="BK677" s="204">
        <f>ROUND(I677*H677,2)</f>
        <v>0</v>
      </c>
      <c r="BL677" s="12" t="s">
        <v>110</v>
      </c>
      <c r="BM677" s="12" t="s">
        <v>1350</v>
      </c>
    </row>
    <row r="678" s="1" customFormat="1">
      <c r="B678" s="33"/>
      <c r="C678" s="34"/>
      <c r="D678" s="205" t="s">
        <v>112</v>
      </c>
      <c r="E678" s="34"/>
      <c r="F678" s="206" t="s">
        <v>1351</v>
      </c>
      <c r="G678" s="34"/>
      <c r="H678" s="34"/>
      <c r="I678" s="120"/>
      <c r="J678" s="34"/>
      <c r="K678" s="34"/>
      <c r="L678" s="38"/>
      <c r="M678" s="207"/>
      <c r="N678" s="74"/>
      <c r="O678" s="74"/>
      <c r="P678" s="74"/>
      <c r="Q678" s="74"/>
      <c r="R678" s="74"/>
      <c r="S678" s="74"/>
      <c r="T678" s="75"/>
      <c r="AT678" s="12" t="s">
        <v>112</v>
      </c>
      <c r="AU678" s="12" t="s">
        <v>78</v>
      </c>
    </row>
    <row r="679" s="1" customFormat="1" ht="22.5" customHeight="1">
      <c r="B679" s="33"/>
      <c r="C679" s="193" t="s">
        <v>1352</v>
      </c>
      <c r="D679" s="193" t="s">
        <v>105</v>
      </c>
      <c r="E679" s="194" t="s">
        <v>1353</v>
      </c>
      <c r="F679" s="195" t="s">
        <v>1354</v>
      </c>
      <c r="G679" s="196" t="s">
        <v>116</v>
      </c>
      <c r="H679" s="197">
        <v>1</v>
      </c>
      <c r="I679" s="198"/>
      <c r="J679" s="199">
        <f>ROUND(I679*H679,2)</f>
        <v>0</v>
      </c>
      <c r="K679" s="195" t="s">
        <v>109</v>
      </c>
      <c r="L679" s="38"/>
      <c r="M679" s="200" t="s">
        <v>1</v>
      </c>
      <c r="N679" s="201" t="s">
        <v>42</v>
      </c>
      <c r="O679" s="74"/>
      <c r="P679" s="202">
        <f>O679*H679</f>
        <v>0</v>
      </c>
      <c r="Q679" s="202">
        <v>0</v>
      </c>
      <c r="R679" s="202">
        <f>Q679*H679</f>
        <v>0</v>
      </c>
      <c r="S679" s="202">
        <v>0</v>
      </c>
      <c r="T679" s="203">
        <f>S679*H679</f>
        <v>0</v>
      </c>
      <c r="AR679" s="12" t="s">
        <v>110</v>
      </c>
      <c r="AT679" s="12" t="s">
        <v>105</v>
      </c>
      <c r="AU679" s="12" t="s">
        <v>78</v>
      </c>
      <c r="AY679" s="12" t="s">
        <v>102</v>
      </c>
      <c r="BE679" s="204">
        <f>IF(N679="základní",J679,0)</f>
        <v>0</v>
      </c>
      <c r="BF679" s="204">
        <f>IF(N679="snížená",J679,0)</f>
        <v>0</v>
      </c>
      <c r="BG679" s="204">
        <f>IF(N679="zákl. přenesená",J679,0)</f>
        <v>0</v>
      </c>
      <c r="BH679" s="204">
        <f>IF(N679="sníž. přenesená",J679,0)</f>
        <v>0</v>
      </c>
      <c r="BI679" s="204">
        <f>IF(N679="nulová",J679,0)</f>
        <v>0</v>
      </c>
      <c r="BJ679" s="12" t="s">
        <v>76</v>
      </c>
      <c r="BK679" s="204">
        <f>ROUND(I679*H679,2)</f>
        <v>0</v>
      </c>
      <c r="BL679" s="12" t="s">
        <v>110</v>
      </c>
      <c r="BM679" s="12" t="s">
        <v>1355</v>
      </c>
    </row>
    <row r="680" s="1" customFormat="1">
      <c r="B680" s="33"/>
      <c r="C680" s="34"/>
      <c r="D680" s="205" t="s">
        <v>112</v>
      </c>
      <c r="E680" s="34"/>
      <c r="F680" s="206" t="s">
        <v>1356</v>
      </c>
      <c r="G680" s="34"/>
      <c r="H680" s="34"/>
      <c r="I680" s="120"/>
      <c r="J680" s="34"/>
      <c r="K680" s="34"/>
      <c r="L680" s="38"/>
      <c r="M680" s="207"/>
      <c r="N680" s="74"/>
      <c r="O680" s="74"/>
      <c r="P680" s="74"/>
      <c r="Q680" s="74"/>
      <c r="R680" s="74"/>
      <c r="S680" s="74"/>
      <c r="T680" s="75"/>
      <c r="AT680" s="12" t="s">
        <v>112</v>
      </c>
      <c r="AU680" s="12" t="s">
        <v>78</v>
      </c>
    </row>
    <row r="681" s="1" customFormat="1" ht="22.5" customHeight="1">
      <c r="B681" s="33"/>
      <c r="C681" s="193" t="s">
        <v>1357</v>
      </c>
      <c r="D681" s="193" t="s">
        <v>105</v>
      </c>
      <c r="E681" s="194" t="s">
        <v>1358</v>
      </c>
      <c r="F681" s="195" t="s">
        <v>1359</v>
      </c>
      <c r="G681" s="196" t="s">
        <v>116</v>
      </c>
      <c r="H681" s="197">
        <v>1</v>
      </c>
      <c r="I681" s="198"/>
      <c r="J681" s="199">
        <f>ROUND(I681*H681,2)</f>
        <v>0</v>
      </c>
      <c r="K681" s="195" t="s">
        <v>109</v>
      </c>
      <c r="L681" s="38"/>
      <c r="M681" s="200" t="s">
        <v>1</v>
      </c>
      <c r="N681" s="201" t="s">
        <v>42</v>
      </c>
      <c r="O681" s="74"/>
      <c r="P681" s="202">
        <f>O681*H681</f>
        <v>0</v>
      </c>
      <c r="Q681" s="202">
        <v>0</v>
      </c>
      <c r="R681" s="202">
        <f>Q681*H681</f>
        <v>0</v>
      </c>
      <c r="S681" s="202">
        <v>0</v>
      </c>
      <c r="T681" s="203">
        <f>S681*H681</f>
        <v>0</v>
      </c>
      <c r="AR681" s="12" t="s">
        <v>110</v>
      </c>
      <c r="AT681" s="12" t="s">
        <v>105</v>
      </c>
      <c r="AU681" s="12" t="s">
        <v>78</v>
      </c>
      <c r="AY681" s="12" t="s">
        <v>102</v>
      </c>
      <c r="BE681" s="204">
        <f>IF(N681="základní",J681,0)</f>
        <v>0</v>
      </c>
      <c r="BF681" s="204">
        <f>IF(N681="snížená",J681,0)</f>
        <v>0</v>
      </c>
      <c r="BG681" s="204">
        <f>IF(N681="zákl. přenesená",J681,0)</f>
        <v>0</v>
      </c>
      <c r="BH681" s="204">
        <f>IF(N681="sníž. přenesená",J681,0)</f>
        <v>0</v>
      </c>
      <c r="BI681" s="204">
        <f>IF(N681="nulová",J681,0)</f>
        <v>0</v>
      </c>
      <c r="BJ681" s="12" t="s">
        <v>76</v>
      </c>
      <c r="BK681" s="204">
        <f>ROUND(I681*H681,2)</f>
        <v>0</v>
      </c>
      <c r="BL681" s="12" t="s">
        <v>110</v>
      </c>
      <c r="BM681" s="12" t="s">
        <v>1360</v>
      </c>
    </row>
    <row r="682" s="1" customFormat="1">
      <c r="B682" s="33"/>
      <c r="C682" s="34"/>
      <c r="D682" s="205" t="s">
        <v>112</v>
      </c>
      <c r="E682" s="34"/>
      <c r="F682" s="206" t="s">
        <v>1361</v>
      </c>
      <c r="G682" s="34"/>
      <c r="H682" s="34"/>
      <c r="I682" s="120"/>
      <c r="J682" s="34"/>
      <c r="K682" s="34"/>
      <c r="L682" s="38"/>
      <c r="M682" s="207"/>
      <c r="N682" s="74"/>
      <c r="O682" s="74"/>
      <c r="P682" s="74"/>
      <c r="Q682" s="74"/>
      <c r="R682" s="74"/>
      <c r="S682" s="74"/>
      <c r="T682" s="75"/>
      <c r="AT682" s="12" t="s">
        <v>112</v>
      </c>
      <c r="AU682" s="12" t="s">
        <v>78</v>
      </c>
    </row>
    <row r="683" s="1" customFormat="1" ht="22.5" customHeight="1">
      <c r="B683" s="33"/>
      <c r="C683" s="193" t="s">
        <v>1362</v>
      </c>
      <c r="D683" s="193" t="s">
        <v>105</v>
      </c>
      <c r="E683" s="194" t="s">
        <v>1363</v>
      </c>
      <c r="F683" s="195" t="s">
        <v>1364</v>
      </c>
      <c r="G683" s="196" t="s">
        <v>116</v>
      </c>
      <c r="H683" s="197">
        <v>1</v>
      </c>
      <c r="I683" s="198"/>
      <c r="J683" s="199">
        <f>ROUND(I683*H683,2)</f>
        <v>0</v>
      </c>
      <c r="K683" s="195" t="s">
        <v>109</v>
      </c>
      <c r="L683" s="38"/>
      <c r="M683" s="200" t="s">
        <v>1</v>
      </c>
      <c r="N683" s="201" t="s">
        <v>42</v>
      </c>
      <c r="O683" s="74"/>
      <c r="P683" s="202">
        <f>O683*H683</f>
        <v>0</v>
      </c>
      <c r="Q683" s="202">
        <v>0</v>
      </c>
      <c r="R683" s="202">
        <f>Q683*H683</f>
        <v>0</v>
      </c>
      <c r="S683" s="202">
        <v>0</v>
      </c>
      <c r="T683" s="203">
        <f>S683*H683</f>
        <v>0</v>
      </c>
      <c r="AR683" s="12" t="s">
        <v>110</v>
      </c>
      <c r="AT683" s="12" t="s">
        <v>105</v>
      </c>
      <c r="AU683" s="12" t="s">
        <v>78</v>
      </c>
      <c r="AY683" s="12" t="s">
        <v>102</v>
      </c>
      <c r="BE683" s="204">
        <f>IF(N683="základní",J683,0)</f>
        <v>0</v>
      </c>
      <c r="BF683" s="204">
        <f>IF(N683="snížená",J683,0)</f>
        <v>0</v>
      </c>
      <c r="BG683" s="204">
        <f>IF(N683="zákl. přenesená",J683,0)</f>
        <v>0</v>
      </c>
      <c r="BH683" s="204">
        <f>IF(N683="sníž. přenesená",J683,0)</f>
        <v>0</v>
      </c>
      <c r="BI683" s="204">
        <f>IF(N683="nulová",J683,0)</f>
        <v>0</v>
      </c>
      <c r="BJ683" s="12" t="s">
        <v>76</v>
      </c>
      <c r="BK683" s="204">
        <f>ROUND(I683*H683,2)</f>
        <v>0</v>
      </c>
      <c r="BL683" s="12" t="s">
        <v>110</v>
      </c>
      <c r="BM683" s="12" t="s">
        <v>1365</v>
      </c>
    </row>
    <row r="684" s="1" customFormat="1">
      <c r="B684" s="33"/>
      <c r="C684" s="34"/>
      <c r="D684" s="205" t="s">
        <v>112</v>
      </c>
      <c r="E684" s="34"/>
      <c r="F684" s="206" t="s">
        <v>1366</v>
      </c>
      <c r="G684" s="34"/>
      <c r="H684" s="34"/>
      <c r="I684" s="120"/>
      <c r="J684" s="34"/>
      <c r="K684" s="34"/>
      <c r="L684" s="38"/>
      <c r="M684" s="207"/>
      <c r="N684" s="74"/>
      <c r="O684" s="74"/>
      <c r="P684" s="74"/>
      <c r="Q684" s="74"/>
      <c r="R684" s="74"/>
      <c r="S684" s="74"/>
      <c r="T684" s="75"/>
      <c r="AT684" s="12" t="s">
        <v>112</v>
      </c>
      <c r="AU684" s="12" t="s">
        <v>78</v>
      </c>
    </row>
    <row r="685" s="1" customFormat="1" ht="22.5" customHeight="1">
      <c r="B685" s="33"/>
      <c r="C685" s="193" t="s">
        <v>1367</v>
      </c>
      <c r="D685" s="193" t="s">
        <v>105</v>
      </c>
      <c r="E685" s="194" t="s">
        <v>1368</v>
      </c>
      <c r="F685" s="195" t="s">
        <v>1369</v>
      </c>
      <c r="G685" s="196" t="s">
        <v>116</v>
      </c>
      <c r="H685" s="197">
        <v>1</v>
      </c>
      <c r="I685" s="198"/>
      <c r="J685" s="199">
        <f>ROUND(I685*H685,2)</f>
        <v>0</v>
      </c>
      <c r="K685" s="195" t="s">
        <v>109</v>
      </c>
      <c r="L685" s="38"/>
      <c r="M685" s="200" t="s">
        <v>1</v>
      </c>
      <c r="N685" s="201" t="s">
        <v>42</v>
      </c>
      <c r="O685" s="74"/>
      <c r="P685" s="202">
        <f>O685*H685</f>
        <v>0</v>
      </c>
      <c r="Q685" s="202">
        <v>0</v>
      </c>
      <c r="R685" s="202">
        <f>Q685*H685</f>
        <v>0</v>
      </c>
      <c r="S685" s="202">
        <v>0</v>
      </c>
      <c r="T685" s="203">
        <f>S685*H685</f>
        <v>0</v>
      </c>
      <c r="AR685" s="12" t="s">
        <v>110</v>
      </c>
      <c r="AT685" s="12" t="s">
        <v>105</v>
      </c>
      <c r="AU685" s="12" t="s">
        <v>78</v>
      </c>
      <c r="AY685" s="12" t="s">
        <v>102</v>
      </c>
      <c r="BE685" s="204">
        <f>IF(N685="základní",J685,0)</f>
        <v>0</v>
      </c>
      <c r="BF685" s="204">
        <f>IF(N685="snížená",J685,0)</f>
        <v>0</v>
      </c>
      <c r="BG685" s="204">
        <f>IF(N685="zákl. přenesená",J685,0)</f>
        <v>0</v>
      </c>
      <c r="BH685" s="204">
        <f>IF(N685="sníž. přenesená",J685,0)</f>
        <v>0</v>
      </c>
      <c r="BI685" s="204">
        <f>IF(N685="nulová",J685,0)</f>
        <v>0</v>
      </c>
      <c r="BJ685" s="12" t="s">
        <v>76</v>
      </c>
      <c r="BK685" s="204">
        <f>ROUND(I685*H685,2)</f>
        <v>0</v>
      </c>
      <c r="BL685" s="12" t="s">
        <v>110</v>
      </c>
      <c r="BM685" s="12" t="s">
        <v>1370</v>
      </c>
    </row>
    <row r="686" s="1" customFormat="1">
      <c r="B686" s="33"/>
      <c r="C686" s="34"/>
      <c r="D686" s="205" t="s">
        <v>112</v>
      </c>
      <c r="E686" s="34"/>
      <c r="F686" s="206" t="s">
        <v>1371</v>
      </c>
      <c r="G686" s="34"/>
      <c r="H686" s="34"/>
      <c r="I686" s="120"/>
      <c r="J686" s="34"/>
      <c r="K686" s="34"/>
      <c r="L686" s="38"/>
      <c r="M686" s="207"/>
      <c r="N686" s="74"/>
      <c r="O686" s="74"/>
      <c r="P686" s="74"/>
      <c r="Q686" s="74"/>
      <c r="R686" s="74"/>
      <c r="S686" s="74"/>
      <c r="T686" s="75"/>
      <c r="AT686" s="12" t="s">
        <v>112</v>
      </c>
      <c r="AU686" s="12" t="s">
        <v>78</v>
      </c>
    </row>
    <row r="687" s="1" customFormat="1" ht="22.5" customHeight="1">
      <c r="B687" s="33"/>
      <c r="C687" s="193" t="s">
        <v>1372</v>
      </c>
      <c r="D687" s="193" t="s">
        <v>105</v>
      </c>
      <c r="E687" s="194" t="s">
        <v>1373</v>
      </c>
      <c r="F687" s="195" t="s">
        <v>1374</v>
      </c>
      <c r="G687" s="196" t="s">
        <v>116</v>
      </c>
      <c r="H687" s="197">
        <v>1</v>
      </c>
      <c r="I687" s="198"/>
      <c r="J687" s="199">
        <f>ROUND(I687*H687,2)</f>
        <v>0</v>
      </c>
      <c r="K687" s="195" t="s">
        <v>109</v>
      </c>
      <c r="L687" s="38"/>
      <c r="M687" s="200" t="s">
        <v>1</v>
      </c>
      <c r="N687" s="201" t="s">
        <v>42</v>
      </c>
      <c r="O687" s="74"/>
      <c r="P687" s="202">
        <f>O687*H687</f>
        <v>0</v>
      </c>
      <c r="Q687" s="202">
        <v>0</v>
      </c>
      <c r="R687" s="202">
        <f>Q687*H687</f>
        <v>0</v>
      </c>
      <c r="S687" s="202">
        <v>0</v>
      </c>
      <c r="T687" s="203">
        <f>S687*H687</f>
        <v>0</v>
      </c>
      <c r="AR687" s="12" t="s">
        <v>110</v>
      </c>
      <c r="AT687" s="12" t="s">
        <v>105</v>
      </c>
      <c r="AU687" s="12" t="s">
        <v>78</v>
      </c>
      <c r="AY687" s="12" t="s">
        <v>102</v>
      </c>
      <c r="BE687" s="204">
        <f>IF(N687="základní",J687,0)</f>
        <v>0</v>
      </c>
      <c r="BF687" s="204">
        <f>IF(N687="snížená",J687,0)</f>
        <v>0</v>
      </c>
      <c r="BG687" s="204">
        <f>IF(N687="zákl. přenesená",J687,0)</f>
        <v>0</v>
      </c>
      <c r="BH687" s="204">
        <f>IF(N687="sníž. přenesená",J687,0)</f>
        <v>0</v>
      </c>
      <c r="BI687" s="204">
        <f>IF(N687="nulová",J687,0)</f>
        <v>0</v>
      </c>
      <c r="BJ687" s="12" t="s">
        <v>76</v>
      </c>
      <c r="BK687" s="204">
        <f>ROUND(I687*H687,2)</f>
        <v>0</v>
      </c>
      <c r="BL687" s="12" t="s">
        <v>110</v>
      </c>
      <c r="BM687" s="12" t="s">
        <v>1375</v>
      </c>
    </row>
    <row r="688" s="1" customFormat="1">
      <c r="B688" s="33"/>
      <c r="C688" s="34"/>
      <c r="D688" s="205" t="s">
        <v>112</v>
      </c>
      <c r="E688" s="34"/>
      <c r="F688" s="206" t="s">
        <v>1376</v>
      </c>
      <c r="G688" s="34"/>
      <c r="H688" s="34"/>
      <c r="I688" s="120"/>
      <c r="J688" s="34"/>
      <c r="K688" s="34"/>
      <c r="L688" s="38"/>
      <c r="M688" s="207"/>
      <c r="N688" s="74"/>
      <c r="O688" s="74"/>
      <c r="P688" s="74"/>
      <c r="Q688" s="74"/>
      <c r="R688" s="74"/>
      <c r="S688" s="74"/>
      <c r="T688" s="75"/>
      <c r="AT688" s="12" t="s">
        <v>112</v>
      </c>
      <c r="AU688" s="12" t="s">
        <v>78</v>
      </c>
    </row>
    <row r="689" s="1" customFormat="1" ht="22.5" customHeight="1">
      <c r="B689" s="33"/>
      <c r="C689" s="193" t="s">
        <v>1377</v>
      </c>
      <c r="D689" s="193" t="s">
        <v>105</v>
      </c>
      <c r="E689" s="194" t="s">
        <v>1378</v>
      </c>
      <c r="F689" s="195" t="s">
        <v>1379</v>
      </c>
      <c r="G689" s="196" t="s">
        <v>116</v>
      </c>
      <c r="H689" s="197">
        <v>1</v>
      </c>
      <c r="I689" s="198"/>
      <c r="J689" s="199">
        <f>ROUND(I689*H689,2)</f>
        <v>0</v>
      </c>
      <c r="K689" s="195" t="s">
        <v>109</v>
      </c>
      <c r="L689" s="38"/>
      <c r="M689" s="200" t="s">
        <v>1</v>
      </c>
      <c r="N689" s="201" t="s">
        <v>42</v>
      </c>
      <c r="O689" s="74"/>
      <c r="P689" s="202">
        <f>O689*H689</f>
        <v>0</v>
      </c>
      <c r="Q689" s="202">
        <v>0</v>
      </c>
      <c r="R689" s="202">
        <f>Q689*H689</f>
        <v>0</v>
      </c>
      <c r="S689" s="202">
        <v>0</v>
      </c>
      <c r="T689" s="203">
        <f>S689*H689</f>
        <v>0</v>
      </c>
      <c r="AR689" s="12" t="s">
        <v>110</v>
      </c>
      <c r="AT689" s="12" t="s">
        <v>105</v>
      </c>
      <c r="AU689" s="12" t="s">
        <v>78</v>
      </c>
      <c r="AY689" s="12" t="s">
        <v>102</v>
      </c>
      <c r="BE689" s="204">
        <f>IF(N689="základní",J689,0)</f>
        <v>0</v>
      </c>
      <c r="BF689" s="204">
        <f>IF(N689="snížená",J689,0)</f>
        <v>0</v>
      </c>
      <c r="BG689" s="204">
        <f>IF(N689="zákl. přenesená",J689,0)</f>
        <v>0</v>
      </c>
      <c r="BH689" s="204">
        <f>IF(N689="sníž. přenesená",J689,0)</f>
        <v>0</v>
      </c>
      <c r="BI689" s="204">
        <f>IF(N689="nulová",J689,0)</f>
        <v>0</v>
      </c>
      <c r="BJ689" s="12" t="s">
        <v>76</v>
      </c>
      <c r="BK689" s="204">
        <f>ROUND(I689*H689,2)</f>
        <v>0</v>
      </c>
      <c r="BL689" s="12" t="s">
        <v>110</v>
      </c>
      <c r="BM689" s="12" t="s">
        <v>1380</v>
      </c>
    </row>
    <row r="690" s="1" customFormat="1">
      <c r="B690" s="33"/>
      <c r="C690" s="34"/>
      <c r="D690" s="205" t="s">
        <v>112</v>
      </c>
      <c r="E690" s="34"/>
      <c r="F690" s="206" t="s">
        <v>1381</v>
      </c>
      <c r="G690" s="34"/>
      <c r="H690" s="34"/>
      <c r="I690" s="120"/>
      <c r="J690" s="34"/>
      <c r="K690" s="34"/>
      <c r="L690" s="38"/>
      <c r="M690" s="207"/>
      <c r="N690" s="74"/>
      <c r="O690" s="74"/>
      <c r="P690" s="74"/>
      <c r="Q690" s="74"/>
      <c r="R690" s="74"/>
      <c r="S690" s="74"/>
      <c r="T690" s="75"/>
      <c r="AT690" s="12" t="s">
        <v>112</v>
      </c>
      <c r="AU690" s="12" t="s">
        <v>78</v>
      </c>
    </row>
    <row r="691" s="1" customFormat="1" ht="22.5" customHeight="1">
      <c r="B691" s="33"/>
      <c r="C691" s="193" t="s">
        <v>1382</v>
      </c>
      <c r="D691" s="193" t="s">
        <v>105</v>
      </c>
      <c r="E691" s="194" t="s">
        <v>1383</v>
      </c>
      <c r="F691" s="195" t="s">
        <v>1384</v>
      </c>
      <c r="G691" s="196" t="s">
        <v>116</v>
      </c>
      <c r="H691" s="197">
        <v>1</v>
      </c>
      <c r="I691" s="198"/>
      <c r="J691" s="199">
        <f>ROUND(I691*H691,2)</f>
        <v>0</v>
      </c>
      <c r="K691" s="195" t="s">
        <v>109</v>
      </c>
      <c r="L691" s="38"/>
      <c r="M691" s="200" t="s">
        <v>1</v>
      </c>
      <c r="N691" s="201" t="s">
        <v>42</v>
      </c>
      <c r="O691" s="74"/>
      <c r="P691" s="202">
        <f>O691*H691</f>
        <v>0</v>
      </c>
      <c r="Q691" s="202">
        <v>0</v>
      </c>
      <c r="R691" s="202">
        <f>Q691*H691</f>
        <v>0</v>
      </c>
      <c r="S691" s="202">
        <v>0</v>
      </c>
      <c r="T691" s="203">
        <f>S691*H691</f>
        <v>0</v>
      </c>
      <c r="AR691" s="12" t="s">
        <v>110</v>
      </c>
      <c r="AT691" s="12" t="s">
        <v>105</v>
      </c>
      <c r="AU691" s="12" t="s">
        <v>78</v>
      </c>
      <c r="AY691" s="12" t="s">
        <v>102</v>
      </c>
      <c r="BE691" s="204">
        <f>IF(N691="základní",J691,0)</f>
        <v>0</v>
      </c>
      <c r="BF691" s="204">
        <f>IF(N691="snížená",J691,0)</f>
        <v>0</v>
      </c>
      <c r="BG691" s="204">
        <f>IF(N691="zákl. přenesená",J691,0)</f>
        <v>0</v>
      </c>
      <c r="BH691" s="204">
        <f>IF(N691="sníž. přenesená",J691,0)</f>
        <v>0</v>
      </c>
      <c r="BI691" s="204">
        <f>IF(N691="nulová",J691,0)</f>
        <v>0</v>
      </c>
      <c r="BJ691" s="12" t="s">
        <v>76</v>
      </c>
      <c r="BK691" s="204">
        <f>ROUND(I691*H691,2)</f>
        <v>0</v>
      </c>
      <c r="BL691" s="12" t="s">
        <v>110</v>
      </c>
      <c r="BM691" s="12" t="s">
        <v>1385</v>
      </c>
    </row>
    <row r="692" s="1" customFormat="1">
      <c r="B692" s="33"/>
      <c r="C692" s="34"/>
      <c r="D692" s="205" t="s">
        <v>112</v>
      </c>
      <c r="E692" s="34"/>
      <c r="F692" s="206" t="s">
        <v>1386</v>
      </c>
      <c r="G692" s="34"/>
      <c r="H692" s="34"/>
      <c r="I692" s="120"/>
      <c r="J692" s="34"/>
      <c r="K692" s="34"/>
      <c r="L692" s="38"/>
      <c r="M692" s="207"/>
      <c r="N692" s="74"/>
      <c r="O692" s="74"/>
      <c r="P692" s="74"/>
      <c r="Q692" s="74"/>
      <c r="R692" s="74"/>
      <c r="S692" s="74"/>
      <c r="T692" s="75"/>
      <c r="AT692" s="12" t="s">
        <v>112</v>
      </c>
      <c r="AU692" s="12" t="s">
        <v>78</v>
      </c>
    </row>
    <row r="693" s="1" customFormat="1" ht="22.5" customHeight="1">
      <c r="B693" s="33"/>
      <c r="C693" s="193" t="s">
        <v>1387</v>
      </c>
      <c r="D693" s="193" t="s">
        <v>105</v>
      </c>
      <c r="E693" s="194" t="s">
        <v>1388</v>
      </c>
      <c r="F693" s="195" t="s">
        <v>1389</v>
      </c>
      <c r="G693" s="196" t="s">
        <v>116</v>
      </c>
      <c r="H693" s="197">
        <v>1</v>
      </c>
      <c r="I693" s="198"/>
      <c r="J693" s="199">
        <f>ROUND(I693*H693,2)</f>
        <v>0</v>
      </c>
      <c r="K693" s="195" t="s">
        <v>109</v>
      </c>
      <c r="L693" s="38"/>
      <c r="M693" s="200" t="s">
        <v>1</v>
      </c>
      <c r="N693" s="201" t="s">
        <v>42</v>
      </c>
      <c r="O693" s="74"/>
      <c r="P693" s="202">
        <f>O693*H693</f>
        <v>0</v>
      </c>
      <c r="Q693" s="202">
        <v>0</v>
      </c>
      <c r="R693" s="202">
        <f>Q693*H693</f>
        <v>0</v>
      </c>
      <c r="S693" s="202">
        <v>0</v>
      </c>
      <c r="T693" s="203">
        <f>S693*H693</f>
        <v>0</v>
      </c>
      <c r="AR693" s="12" t="s">
        <v>110</v>
      </c>
      <c r="AT693" s="12" t="s">
        <v>105</v>
      </c>
      <c r="AU693" s="12" t="s">
        <v>78</v>
      </c>
      <c r="AY693" s="12" t="s">
        <v>102</v>
      </c>
      <c r="BE693" s="204">
        <f>IF(N693="základní",J693,0)</f>
        <v>0</v>
      </c>
      <c r="BF693" s="204">
        <f>IF(N693="snížená",J693,0)</f>
        <v>0</v>
      </c>
      <c r="BG693" s="204">
        <f>IF(N693="zákl. přenesená",J693,0)</f>
        <v>0</v>
      </c>
      <c r="BH693" s="204">
        <f>IF(N693="sníž. přenesená",J693,0)</f>
        <v>0</v>
      </c>
      <c r="BI693" s="204">
        <f>IF(N693="nulová",J693,0)</f>
        <v>0</v>
      </c>
      <c r="BJ693" s="12" t="s">
        <v>76</v>
      </c>
      <c r="BK693" s="204">
        <f>ROUND(I693*H693,2)</f>
        <v>0</v>
      </c>
      <c r="BL693" s="12" t="s">
        <v>110</v>
      </c>
      <c r="BM693" s="12" t="s">
        <v>1390</v>
      </c>
    </row>
    <row r="694" s="1" customFormat="1">
      <c r="B694" s="33"/>
      <c r="C694" s="34"/>
      <c r="D694" s="205" t="s">
        <v>112</v>
      </c>
      <c r="E694" s="34"/>
      <c r="F694" s="206" t="s">
        <v>1391</v>
      </c>
      <c r="G694" s="34"/>
      <c r="H694" s="34"/>
      <c r="I694" s="120"/>
      <c r="J694" s="34"/>
      <c r="K694" s="34"/>
      <c r="L694" s="38"/>
      <c r="M694" s="207"/>
      <c r="N694" s="74"/>
      <c r="O694" s="74"/>
      <c r="P694" s="74"/>
      <c r="Q694" s="74"/>
      <c r="R694" s="74"/>
      <c r="S694" s="74"/>
      <c r="T694" s="75"/>
      <c r="AT694" s="12" t="s">
        <v>112</v>
      </c>
      <c r="AU694" s="12" t="s">
        <v>78</v>
      </c>
    </row>
    <row r="695" s="1" customFormat="1" ht="22.5" customHeight="1">
      <c r="B695" s="33"/>
      <c r="C695" s="193" t="s">
        <v>1392</v>
      </c>
      <c r="D695" s="193" t="s">
        <v>105</v>
      </c>
      <c r="E695" s="194" t="s">
        <v>1393</v>
      </c>
      <c r="F695" s="195" t="s">
        <v>1394</v>
      </c>
      <c r="G695" s="196" t="s">
        <v>116</v>
      </c>
      <c r="H695" s="197">
        <v>1</v>
      </c>
      <c r="I695" s="198"/>
      <c r="J695" s="199">
        <f>ROUND(I695*H695,2)</f>
        <v>0</v>
      </c>
      <c r="K695" s="195" t="s">
        <v>109</v>
      </c>
      <c r="L695" s="38"/>
      <c r="M695" s="200" t="s">
        <v>1</v>
      </c>
      <c r="N695" s="201" t="s">
        <v>42</v>
      </c>
      <c r="O695" s="74"/>
      <c r="P695" s="202">
        <f>O695*H695</f>
        <v>0</v>
      </c>
      <c r="Q695" s="202">
        <v>0</v>
      </c>
      <c r="R695" s="202">
        <f>Q695*H695</f>
        <v>0</v>
      </c>
      <c r="S695" s="202">
        <v>0</v>
      </c>
      <c r="T695" s="203">
        <f>S695*H695</f>
        <v>0</v>
      </c>
      <c r="AR695" s="12" t="s">
        <v>110</v>
      </c>
      <c r="AT695" s="12" t="s">
        <v>105</v>
      </c>
      <c r="AU695" s="12" t="s">
        <v>78</v>
      </c>
      <c r="AY695" s="12" t="s">
        <v>102</v>
      </c>
      <c r="BE695" s="204">
        <f>IF(N695="základní",J695,0)</f>
        <v>0</v>
      </c>
      <c r="BF695" s="204">
        <f>IF(N695="snížená",J695,0)</f>
        <v>0</v>
      </c>
      <c r="BG695" s="204">
        <f>IF(N695="zákl. přenesená",J695,0)</f>
        <v>0</v>
      </c>
      <c r="BH695" s="204">
        <f>IF(N695="sníž. přenesená",J695,0)</f>
        <v>0</v>
      </c>
      <c r="BI695" s="204">
        <f>IF(N695="nulová",J695,0)</f>
        <v>0</v>
      </c>
      <c r="BJ695" s="12" t="s">
        <v>76</v>
      </c>
      <c r="BK695" s="204">
        <f>ROUND(I695*H695,2)</f>
        <v>0</v>
      </c>
      <c r="BL695" s="12" t="s">
        <v>110</v>
      </c>
      <c r="BM695" s="12" t="s">
        <v>1395</v>
      </c>
    </row>
    <row r="696" s="1" customFormat="1">
      <c r="B696" s="33"/>
      <c r="C696" s="34"/>
      <c r="D696" s="205" t="s">
        <v>112</v>
      </c>
      <c r="E696" s="34"/>
      <c r="F696" s="206" t="s">
        <v>1396</v>
      </c>
      <c r="G696" s="34"/>
      <c r="H696" s="34"/>
      <c r="I696" s="120"/>
      <c r="J696" s="34"/>
      <c r="K696" s="34"/>
      <c r="L696" s="38"/>
      <c r="M696" s="207"/>
      <c r="N696" s="74"/>
      <c r="O696" s="74"/>
      <c r="P696" s="74"/>
      <c r="Q696" s="74"/>
      <c r="R696" s="74"/>
      <c r="S696" s="74"/>
      <c r="T696" s="75"/>
      <c r="AT696" s="12" t="s">
        <v>112</v>
      </c>
      <c r="AU696" s="12" t="s">
        <v>78</v>
      </c>
    </row>
    <row r="697" s="1" customFormat="1" ht="22.5" customHeight="1">
      <c r="B697" s="33"/>
      <c r="C697" s="193" t="s">
        <v>1397</v>
      </c>
      <c r="D697" s="193" t="s">
        <v>105</v>
      </c>
      <c r="E697" s="194" t="s">
        <v>1398</v>
      </c>
      <c r="F697" s="195" t="s">
        <v>1399</v>
      </c>
      <c r="G697" s="196" t="s">
        <v>116</v>
      </c>
      <c r="H697" s="197">
        <v>1</v>
      </c>
      <c r="I697" s="198"/>
      <c r="J697" s="199">
        <f>ROUND(I697*H697,2)</f>
        <v>0</v>
      </c>
      <c r="K697" s="195" t="s">
        <v>109</v>
      </c>
      <c r="L697" s="38"/>
      <c r="M697" s="200" t="s">
        <v>1</v>
      </c>
      <c r="N697" s="201" t="s">
        <v>42</v>
      </c>
      <c r="O697" s="74"/>
      <c r="P697" s="202">
        <f>O697*H697</f>
        <v>0</v>
      </c>
      <c r="Q697" s="202">
        <v>0</v>
      </c>
      <c r="R697" s="202">
        <f>Q697*H697</f>
        <v>0</v>
      </c>
      <c r="S697" s="202">
        <v>0</v>
      </c>
      <c r="T697" s="203">
        <f>S697*H697</f>
        <v>0</v>
      </c>
      <c r="AR697" s="12" t="s">
        <v>110</v>
      </c>
      <c r="AT697" s="12" t="s">
        <v>105</v>
      </c>
      <c r="AU697" s="12" t="s">
        <v>78</v>
      </c>
      <c r="AY697" s="12" t="s">
        <v>102</v>
      </c>
      <c r="BE697" s="204">
        <f>IF(N697="základní",J697,0)</f>
        <v>0</v>
      </c>
      <c r="BF697" s="204">
        <f>IF(N697="snížená",J697,0)</f>
        <v>0</v>
      </c>
      <c r="BG697" s="204">
        <f>IF(N697="zákl. přenesená",J697,0)</f>
        <v>0</v>
      </c>
      <c r="BH697" s="204">
        <f>IF(N697="sníž. přenesená",J697,0)</f>
        <v>0</v>
      </c>
      <c r="BI697" s="204">
        <f>IF(N697="nulová",J697,0)</f>
        <v>0</v>
      </c>
      <c r="BJ697" s="12" t="s">
        <v>76</v>
      </c>
      <c r="BK697" s="204">
        <f>ROUND(I697*H697,2)</f>
        <v>0</v>
      </c>
      <c r="BL697" s="12" t="s">
        <v>110</v>
      </c>
      <c r="BM697" s="12" t="s">
        <v>1400</v>
      </c>
    </row>
    <row r="698" s="1" customFormat="1">
      <c r="B698" s="33"/>
      <c r="C698" s="34"/>
      <c r="D698" s="205" t="s">
        <v>112</v>
      </c>
      <c r="E698" s="34"/>
      <c r="F698" s="206" t="s">
        <v>1401</v>
      </c>
      <c r="G698" s="34"/>
      <c r="H698" s="34"/>
      <c r="I698" s="120"/>
      <c r="J698" s="34"/>
      <c r="K698" s="34"/>
      <c r="L698" s="38"/>
      <c r="M698" s="207"/>
      <c r="N698" s="74"/>
      <c r="O698" s="74"/>
      <c r="P698" s="74"/>
      <c r="Q698" s="74"/>
      <c r="R698" s="74"/>
      <c r="S698" s="74"/>
      <c r="T698" s="75"/>
      <c r="AT698" s="12" t="s">
        <v>112</v>
      </c>
      <c r="AU698" s="12" t="s">
        <v>78</v>
      </c>
    </row>
    <row r="699" s="1" customFormat="1" ht="22.5" customHeight="1">
      <c r="B699" s="33"/>
      <c r="C699" s="193" t="s">
        <v>1402</v>
      </c>
      <c r="D699" s="193" t="s">
        <v>105</v>
      </c>
      <c r="E699" s="194" t="s">
        <v>1403</v>
      </c>
      <c r="F699" s="195" t="s">
        <v>1404</v>
      </c>
      <c r="G699" s="196" t="s">
        <v>116</v>
      </c>
      <c r="H699" s="197">
        <v>1</v>
      </c>
      <c r="I699" s="198"/>
      <c r="J699" s="199">
        <f>ROUND(I699*H699,2)</f>
        <v>0</v>
      </c>
      <c r="K699" s="195" t="s">
        <v>109</v>
      </c>
      <c r="L699" s="38"/>
      <c r="M699" s="200" t="s">
        <v>1</v>
      </c>
      <c r="N699" s="201" t="s">
        <v>42</v>
      </c>
      <c r="O699" s="74"/>
      <c r="P699" s="202">
        <f>O699*H699</f>
        <v>0</v>
      </c>
      <c r="Q699" s="202">
        <v>0</v>
      </c>
      <c r="R699" s="202">
        <f>Q699*H699</f>
        <v>0</v>
      </c>
      <c r="S699" s="202">
        <v>0</v>
      </c>
      <c r="T699" s="203">
        <f>S699*H699</f>
        <v>0</v>
      </c>
      <c r="AR699" s="12" t="s">
        <v>110</v>
      </c>
      <c r="AT699" s="12" t="s">
        <v>105</v>
      </c>
      <c r="AU699" s="12" t="s">
        <v>78</v>
      </c>
      <c r="AY699" s="12" t="s">
        <v>102</v>
      </c>
      <c r="BE699" s="204">
        <f>IF(N699="základní",J699,0)</f>
        <v>0</v>
      </c>
      <c r="BF699" s="204">
        <f>IF(N699="snížená",J699,0)</f>
        <v>0</v>
      </c>
      <c r="BG699" s="204">
        <f>IF(N699="zákl. přenesená",J699,0)</f>
        <v>0</v>
      </c>
      <c r="BH699" s="204">
        <f>IF(N699="sníž. přenesená",J699,0)</f>
        <v>0</v>
      </c>
      <c r="BI699" s="204">
        <f>IF(N699="nulová",J699,0)</f>
        <v>0</v>
      </c>
      <c r="BJ699" s="12" t="s">
        <v>76</v>
      </c>
      <c r="BK699" s="204">
        <f>ROUND(I699*H699,2)</f>
        <v>0</v>
      </c>
      <c r="BL699" s="12" t="s">
        <v>110</v>
      </c>
      <c r="BM699" s="12" t="s">
        <v>1405</v>
      </c>
    </row>
    <row r="700" s="1" customFormat="1">
      <c r="B700" s="33"/>
      <c r="C700" s="34"/>
      <c r="D700" s="205" t="s">
        <v>112</v>
      </c>
      <c r="E700" s="34"/>
      <c r="F700" s="206" t="s">
        <v>1406</v>
      </c>
      <c r="G700" s="34"/>
      <c r="H700" s="34"/>
      <c r="I700" s="120"/>
      <c r="J700" s="34"/>
      <c r="K700" s="34"/>
      <c r="L700" s="38"/>
      <c r="M700" s="207"/>
      <c r="N700" s="74"/>
      <c r="O700" s="74"/>
      <c r="P700" s="74"/>
      <c r="Q700" s="74"/>
      <c r="R700" s="74"/>
      <c r="S700" s="74"/>
      <c r="T700" s="75"/>
      <c r="AT700" s="12" t="s">
        <v>112</v>
      </c>
      <c r="AU700" s="12" t="s">
        <v>78</v>
      </c>
    </row>
    <row r="701" s="1" customFormat="1" ht="22.5" customHeight="1">
      <c r="B701" s="33"/>
      <c r="C701" s="193" t="s">
        <v>1407</v>
      </c>
      <c r="D701" s="193" t="s">
        <v>105</v>
      </c>
      <c r="E701" s="194" t="s">
        <v>1408</v>
      </c>
      <c r="F701" s="195" t="s">
        <v>1409</v>
      </c>
      <c r="G701" s="196" t="s">
        <v>116</v>
      </c>
      <c r="H701" s="197">
        <v>1</v>
      </c>
      <c r="I701" s="198"/>
      <c r="J701" s="199">
        <f>ROUND(I701*H701,2)</f>
        <v>0</v>
      </c>
      <c r="K701" s="195" t="s">
        <v>109</v>
      </c>
      <c r="L701" s="38"/>
      <c r="M701" s="200" t="s">
        <v>1</v>
      </c>
      <c r="N701" s="201" t="s">
        <v>42</v>
      </c>
      <c r="O701" s="74"/>
      <c r="P701" s="202">
        <f>O701*H701</f>
        <v>0</v>
      </c>
      <c r="Q701" s="202">
        <v>0</v>
      </c>
      <c r="R701" s="202">
        <f>Q701*H701</f>
        <v>0</v>
      </c>
      <c r="S701" s="202">
        <v>0</v>
      </c>
      <c r="T701" s="203">
        <f>S701*H701</f>
        <v>0</v>
      </c>
      <c r="AR701" s="12" t="s">
        <v>110</v>
      </c>
      <c r="AT701" s="12" t="s">
        <v>105</v>
      </c>
      <c r="AU701" s="12" t="s">
        <v>78</v>
      </c>
      <c r="AY701" s="12" t="s">
        <v>102</v>
      </c>
      <c r="BE701" s="204">
        <f>IF(N701="základní",J701,0)</f>
        <v>0</v>
      </c>
      <c r="BF701" s="204">
        <f>IF(N701="snížená",J701,0)</f>
        <v>0</v>
      </c>
      <c r="BG701" s="204">
        <f>IF(N701="zákl. přenesená",J701,0)</f>
        <v>0</v>
      </c>
      <c r="BH701" s="204">
        <f>IF(N701="sníž. přenesená",J701,0)</f>
        <v>0</v>
      </c>
      <c r="BI701" s="204">
        <f>IF(N701="nulová",J701,0)</f>
        <v>0</v>
      </c>
      <c r="BJ701" s="12" t="s">
        <v>76</v>
      </c>
      <c r="BK701" s="204">
        <f>ROUND(I701*H701,2)</f>
        <v>0</v>
      </c>
      <c r="BL701" s="12" t="s">
        <v>110</v>
      </c>
      <c r="BM701" s="12" t="s">
        <v>1410</v>
      </c>
    </row>
    <row r="702" s="1" customFormat="1">
      <c r="B702" s="33"/>
      <c r="C702" s="34"/>
      <c r="D702" s="205" t="s">
        <v>112</v>
      </c>
      <c r="E702" s="34"/>
      <c r="F702" s="206" t="s">
        <v>1411</v>
      </c>
      <c r="G702" s="34"/>
      <c r="H702" s="34"/>
      <c r="I702" s="120"/>
      <c r="J702" s="34"/>
      <c r="K702" s="34"/>
      <c r="L702" s="38"/>
      <c r="M702" s="207"/>
      <c r="N702" s="74"/>
      <c r="O702" s="74"/>
      <c r="P702" s="74"/>
      <c r="Q702" s="74"/>
      <c r="R702" s="74"/>
      <c r="S702" s="74"/>
      <c r="T702" s="75"/>
      <c r="AT702" s="12" t="s">
        <v>112</v>
      </c>
      <c r="AU702" s="12" t="s">
        <v>78</v>
      </c>
    </row>
    <row r="703" s="1" customFormat="1">
      <c r="B703" s="33"/>
      <c r="C703" s="34"/>
      <c r="D703" s="205" t="s">
        <v>119</v>
      </c>
      <c r="E703" s="34"/>
      <c r="F703" s="208" t="s">
        <v>1412</v>
      </c>
      <c r="G703" s="34"/>
      <c r="H703" s="34"/>
      <c r="I703" s="120"/>
      <c r="J703" s="34"/>
      <c r="K703" s="34"/>
      <c r="L703" s="38"/>
      <c r="M703" s="207"/>
      <c r="N703" s="74"/>
      <c r="O703" s="74"/>
      <c r="P703" s="74"/>
      <c r="Q703" s="74"/>
      <c r="R703" s="74"/>
      <c r="S703" s="74"/>
      <c r="T703" s="75"/>
      <c r="AT703" s="12" t="s">
        <v>119</v>
      </c>
      <c r="AU703" s="12" t="s">
        <v>78</v>
      </c>
    </row>
    <row r="704" s="1" customFormat="1" ht="22.5" customHeight="1">
      <c r="B704" s="33"/>
      <c r="C704" s="193" t="s">
        <v>1413</v>
      </c>
      <c r="D704" s="193" t="s">
        <v>105</v>
      </c>
      <c r="E704" s="194" t="s">
        <v>1414</v>
      </c>
      <c r="F704" s="195" t="s">
        <v>1415</v>
      </c>
      <c r="G704" s="196" t="s">
        <v>116</v>
      </c>
      <c r="H704" s="197">
        <v>1</v>
      </c>
      <c r="I704" s="198"/>
      <c r="J704" s="199">
        <f>ROUND(I704*H704,2)</f>
        <v>0</v>
      </c>
      <c r="K704" s="195" t="s">
        <v>109</v>
      </c>
      <c r="L704" s="38"/>
      <c r="M704" s="200" t="s">
        <v>1</v>
      </c>
      <c r="N704" s="201" t="s">
        <v>42</v>
      </c>
      <c r="O704" s="74"/>
      <c r="P704" s="202">
        <f>O704*H704</f>
        <v>0</v>
      </c>
      <c r="Q704" s="202">
        <v>0</v>
      </c>
      <c r="R704" s="202">
        <f>Q704*H704</f>
        <v>0</v>
      </c>
      <c r="S704" s="202">
        <v>0</v>
      </c>
      <c r="T704" s="203">
        <f>S704*H704</f>
        <v>0</v>
      </c>
      <c r="AR704" s="12" t="s">
        <v>110</v>
      </c>
      <c r="AT704" s="12" t="s">
        <v>105</v>
      </c>
      <c r="AU704" s="12" t="s">
        <v>78</v>
      </c>
      <c r="AY704" s="12" t="s">
        <v>102</v>
      </c>
      <c r="BE704" s="204">
        <f>IF(N704="základní",J704,0)</f>
        <v>0</v>
      </c>
      <c r="BF704" s="204">
        <f>IF(N704="snížená",J704,0)</f>
        <v>0</v>
      </c>
      <c r="BG704" s="204">
        <f>IF(N704="zákl. přenesená",J704,0)</f>
        <v>0</v>
      </c>
      <c r="BH704" s="204">
        <f>IF(N704="sníž. přenesená",J704,0)</f>
        <v>0</v>
      </c>
      <c r="BI704" s="204">
        <f>IF(N704="nulová",J704,0)</f>
        <v>0</v>
      </c>
      <c r="BJ704" s="12" t="s">
        <v>76</v>
      </c>
      <c r="BK704" s="204">
        <f>ROUND(I704*H704,2)</f>
        <v>0</v>
      </c>
      <c r="BL704" s="12" t="s">
        <v>110</v>
      </c>
      <c r="BM704" s="12" t="s">
        <v>1416</v>
      </c>
    </row>
    <row r="705" s="1" customFormat="1">
      <c r="B705" s="33"/>
      <c r="C705" s="34"/>
      <c r="D705" s="205" t="s">
        <v>112</v>
      </c>
      <c r="E705" s="34"/>
      <c r="F705" s="206" t="s">
        <v>1417</v>
      </c>
      <c r="G705" s="34"/>
      <c r="H705" s="34"/>
      <c r="I705" s="120"/>
      <c r="J705" s="34"/>
      <c r="K705" s="34"/>
      <c r="L705" s="38"/>
      <c r="M705" s="207"/>
      <c r="N705" s="74"/>
      <c r="O705" s="74"/>
      <c r="P705" s="74"/>
      <c r="Q705" s="74"/>
      <c r="R705" s="74"/>
      <c r="S705" s="74"/>
      <c r="T705" s="75"/>
      <c r="AT705" s="12" t="s">
        <v>112</v>
      </c>
      <c r="AU705" s="12" t="s">
        <v>78</v>
      </c>
    </row>
    <row r="706" s="1" customFormat="1">
      <c r="B706" s="33"/>
      <c r="C706" s="34"/>
      <c r="D706" s="205" t="s">
        <v>119</v>
      </c>
      <c r="E706" s="34"/>
      <c r="F706" s="208" t="s">
        <v>1412</v>
      </c>
      <c r="G706" s="34"/>
      <c r="H706" s="34"/>
      <c r="I706" s="120"/>
      <c r="J706" s="34"/>
      <c r="K706" s="34"/>
      <c r="L706" s="38"/>
      <c r="M706" s="207"/>
      <c r="N706" s="74"/>
      <c r="O706" s="74"/>
      <c r="P706" s="74"/>
      <c r="Q706" s="74"/>
      <c r="R706" s="74"/>
      <c r="S706" s="74"/>
      <c r="T706" s="75"/>
      <c r="AT706" s="12" t="s">
        <v>119</v>
      </c>
      <c r="AU706" s="12" t="s">
        <v>78</v>
      </c>
    </row>
    <row r="707" s="1" customFormat="1" ht="22.5" customHeight="1">
      <c r="B707" s="33"/>
      <c r="C707" s="193" t="s">
        <v>1418</v>
      </c>
      <c r="D707" s="193" t="s">
        <v>105</v>
      </c>
      <c r="E707" s="194" t="s">
        <v>1419</v>
      </c>
      <c r="F707" s="195" t="s">
        <v>1420</v>
      </c>
      <c r="G707" s="196" t="s">
        <v>116</v>
      </c>
      <c r="H707" s="197">
        <v>1</v>
      </c>
      <c r="I707" s="198"/>
      <c r="J707" s="199">
        <f>ROUND(I707*H707,2)</f>
        <v>0</v>
      </c>
      <c r="K707" s="195" t="s">
        <v>109</v>
      </c>
      <c r="L707" s="38"/>
      <c r="M707" s="200" t="s">
        <v>1</v>
      </c>
      <c r="N707" s="201" t="s">
        <v>42</v>
      </c>
      <c r="O707" s="74"/>
      <c r="P707" s="202">
        <f>O707*H707</f>
        <v>0</v>
      </c>
      <c r="Q707" s="202">
        <v>0</v>
      </c>
      <c r="R707" s="202">
        <f>Q707*H707</f>
        <v>0</v>
      </c>
      <c r="S707" s="202">
        <v>0</v>
      </c>
      <c r="T707" s="203">
        <f>S707*H707</f>
        <v>0</v>
      </c>
      <c r="AR707" s="12" t="s">
        <v>110</v>
      </c>
      <c r="AT707" s="12" t="s">
        <v>105</v>
      </c>
      <c r="AU707" s="12" t="s">
        <v>78</v>
      </c>
      <c r="AY707" s="12" t="s">
        <v>102</v>
      </c>
      <c r="BE707" s="204">
        <f>IF(N707="základní",J707,0)</f>
        <v>0</v>
      </c>
      <c r="BF707" s="204">
        <f>IF(N707="snížená",J707,0)</f>
        <v>0</v>
      </c>
      <c r="BG707" s="204">
        <f>IF(N707="zákl. přenesená",J707,0)</f>
        <v>0</v>
      </c>
      <c r="BH707" s="204">
        <f>IF(N707="sníž. přenesená",J707,0)</f>
        <v>0</v>
      </c>
      <c r="BI707" s="204">
        <f>IF(N707="nulová",J707,0)</f>
        <v>0</v>
      </c>
      <c r="BJ707" s="12" t="s">
        <v>76</v>
      </c>
      <c r="BK707" s="204">
        <f>ROUND(I707*H707,2)</f>
        <v>0</v>
      </c>
      <c r="BL707" s="12" t="s">
        <v>110</v>
      </c>
      <c r="BM707" s="12" t="s">
        <v>1421</v>
      </c>
    </row>
    <row r="708" s="1" customFormat="1">
      <c r="B708" s="33"/>
      <c r="C708" s="34"/>
      <c r="D708" s="205" t="s">
        <v>112</v>
      </c>
      <c r="E708" s="34"/>
      <c r="F708" s="206" t="s">
        <v>1422</v>
      </c>
      <c r="G708" s="34"/>
      <c r="H708" s="34"/>
      <c r="I708" s="120"/>
      <c r="J708" s="34"/>
      <c r="K708" s="34"/>
      <c r="L708" s="38"/>
      <c r="M708" s="207"/>
      <c r="N708" s="74"/>
      <c r="O708" s="74"/>
      <c r="P708" s="74"/>
      <c r="Q708" s="74"/>
      <c r="R708" s="74"/>
      <c r="S708" s="74"/>
      <c r="T708" s="75"/>
      <c r="AT708" s="12" t="s">
        <v>112</v>
      </c>
      <c r="AU708" s="12" t="s">
        <v>78</v>
      </c>
    </row>
    <row r="709" s="1" customFormat="1">
      <c r="B709" s="33"/>
      <c r="C709" s="34"/>
      <c r="D709" s="205" t="s">
        <v>119</v>
      </c>
      <c r="E709" s="34"/>
      <c r="F709" s="208" t="s">
        <v>1412</v>
      </c>
      <c r="G709" s="34"/>
      <c r="H709" s="34"/>
      <c r="I709" s="120"/>
      <c r="J709" s="34"/>
      <c r="K709" s="34"/>
      <c r="L709" s="38"/>
      <c r="M709" s="207"/>
      <c r="N709" s="74"/>
      <c r="O709" s="74"/>
      <c r="P709" s="74"/>
      <c r="Q709" s="74"/>
      <c r="R709" s="74"/>
      <c r="S709" s="74"/>
      <c r="T709" s="75"/>
      <c r="AT709" s="12" t="s">
        <v>119</v>
      </c>
      <c r="AU709" s="12" t="s">
        <v>78</v>
      </c>
    </row>
    <row r="710" s="1" customFormat="1" ht="22.5" customHeight="1">
      <c r="B710" s="33"/>
      <c r="C710" s="193" t="s">
        <v>1423</v>
      </c>
      <c r="D710" s="193" t="s">
        <v>105</v>
      </c>
      <c r="E710" s="194" t="s">
        <v>1424</v>
      </c>
      <c r="F710" s="195" t="s">
        <v>1425</v>
      </c>
      <c r="G710" s="196" t="s">
        <v>116</v>
      </c>
      <c r="H710" s="197">
        <v>1</v>
      </c>
      <c r="I710" s="198"/>
      <c r="J710" s="199">
        <f>ROUND(I710*H710,2)</f>
        <v>0</v>
      </c>
      <c r="K710" s="195" t="s">
        <v>109</v>
      </c>
      <c r="L710" s="38"/>
      <c r="M710" s="200" t="s">
        <v>1</v>
      </c>
      <c r="N710" s="201" t="s">
        <v>42</v>
      </c>
      <c r="O710" s="74"/>
      <c r="P710" s="202">
        <f>O710*H710</f>
        <v>0</v>
      </c>
      <c r="Q710" s="202">
        <v>0</v>
      </c>
      <c r="R710" s="202">
        <f>Q710*H710</f>
        <v>0</v>
      </c>
      <c r="S710" s="202">
        <v>0</v>
      </c>
      <c r="T710" s="203">
        <f>S710*H710</f>
        <v>0</v>
      </c>
      <c r="AR710" s="12" t="s">
        <v>110</v>
      </c>
      <c r="AT710" s="12" t="s">
        <v>105</v>
      </c>
      <c r="AU710" s="12" t="s">
        <v>78</v>
      </c>
      <c r="AY710" s="12" t="s">
        <v>102</v>
      </c>
      <c r="BE710" s="204">
        <f>IF(N710="základní",J710,0)</f>
        <v>0</v>
      </c>
      <c r="BF710" s="204">
        <f>IF(N710="snížená",J710,0)</f>
        <v>0</v>
      </c>
      <c r="BG710" s="204">
        <f>IF(N710="zákl. přenesená",J710,0)</f>
        <v>0</v>
      </c>
      <c r="BH710" s="204">
        <f>IF(N710="sníž. přenesená",J710,0)</f>
        <v>0</v>
      </c>
      <c r="BI710" s="204">
        <f>IF(N710="nulová",J710,0)</f>
        <v>0</v>
      </c>
      <c r="BJ710" s="12" t="s">
        <v>76</v>
      </c>
      <c r="BK710" s="204">
        <f>ROUND(I710*H710,2)</f>
        <v>0</v>
      </c>
      <c r="BL710" s="12" t="s">
        <v>110</v>
      </c>
      <c r="BM710" s="12" t="s">
        <v>1426</v>
      </c>
    </row>
    <row r="711" s="1" customFormat="1">
      <c r="B711" s="33"/>
      <c r="C711" s="34"/>
      <c r="D711" s="205" t="s">
        <v>112</v>
      </c>
      <c r="E711" s="34"/>
      <c r="F711" s="206" t="s">
        <v>1427</v>
      </c>
      <c r="G711" s="34"/>
      <c r="H711" s="34"/>
      <c r="I711" s="120"/>
      <c r="J711" s="34"/>
      <c r="K711" s="34"/>
      <c r="L711" s="38"/>
      <c r="M711" s="207"/>
      <c r="N711" s="74"/>
      <c r="O711" s="74"/>
      <c r="P711" s="74"/>
      <c r="Q711" s="74"/>
      <c r="R711" s="74"/>
      <c r="S711" s="74"/>
      <c r="T711" s="75"/>
      <c r="AT711" s="12" t="s">
        <v>112</v>
      </c>
      <c r="AU711" s="12" t="s">
        <v>78</v>
      </c>
    </row>
    <row r="712" s="1" customFormat="1">
      <c r="B712" s="33"/>
      <c r="C712" s="34"/>
      <c r="D712" s="205" t="s">
        <v>119</v>
      </c>
      <c r="E712" s="34"/>
      <c r="F712" s="208" t="s">
        <v>1412</v>
      </c>
      <c r="G712" s="34"/>
      <c r="H712" s="34"/>
      <c r="I712" s="120"/>
      <c r="J712" s="34"/>
      <c r="K712" s="34"/>
      <c r="L712" s="38"/>
      <c r="M712" s="207"/>
      <c r="N712" s="74"/>
      <c r="O712" s="74"/>
      <c r="P712" s="74"/>
      <c r="Q712" s="74"/>
      <c r="R712" s="74"/>
      <c r="S712" s="74"/>
      <c r="T712" s="75"/>
      <c r="AT712" s="12" t="s">
        <v>119</v>
      </c>
      <c r="AU712" s="12" t="s">
        <v>78</v>
      </c>
    </row>
    <row r="713" s="1" customFormat="1" ht="22.5" customHeight="1">
      <c r="B713" s="33"/>
      <c r="C713" s="193" t="s">
        <v>1428</v>
      </c>
      <c r="D713" s="193" t="s">
        <v>105</v>
      </c>
      <c r="E713" s="194" t="s">
        <v>1429</v>
      </c>
      <c r="F713" s="195" t="s">
        <v>1430</v>
      </c>
      <c r="G713" s="196" t="s">
        <v>116</v>
      </c>
      <c r="H713" s="197">
        <v>1</v>
      </c>
      <c r="I713" s="198"/>
      <c r="J713" s="199">
        <f>ROUND(I713*H713,2)</f>
        <v>0</v>
      </c>
      <c r="K713" s="195" t="s">
        <v>109</v>
      </c>
      <c r="L713" s="38"/>
      <c r="M713" s="200" t="s">
        <v>1</v>
      </c>
      <c r="N713" s="201" t="s">
        <v>42</v>
      </c>
      <c r="O713" s="74"/>
      <c r="P713" s="202">
        <f>O713*H713</f>
        <v>0</v>
      </c>
      <c r="Q713" s="202">
        <v>0</v>
      </c>
      <c r="R713" s="202">
        <f>Q713*H713</f>
        <v>0</v>
      </c>
      <c r="S713" s="202">
        <v>0</v>
      </c>
      <c r="T713" s="203">
        <f>S713*H713</f>
        <v>0</v>
      </c>
      <c r="AR713" s="12" t="s">
        <v>110</v>
      </c>
      <c r="AT713" s="12" t="s">
        <v>105</v>
      </c>
      <c r="AU713" s="12" t="s">
        <v>78</v>
      </c>
      <c r="AY713" s="12" t="s">
        <v>102</v>
      </c>
      <c r="BE713" s="204">
        <f>IF(N713="základní",J713,0)</f>
        <v>0</v>
      </c>
      <c r="BF713" s="204">
        <f>IF(N713="snížená",J713,0)</f>
        <v>0</v>
      </c>
      <c r="BG713" s="204">
        <f>IF(N713="zákl. přenesená",J713,0)</f>
        <v>0</v>
      </c>
      <c r="BH713" s="204">
        <f>IF(N713="sníž. přenesená",J713,0)</f>
        <v>0</v>
      </c>
      <c r="BI713" s="204">
        <f>IF(N713="nulová",J713,0)</f>
        <v>0</v>
      </c>
      <c r="BJ713" s="12" t="s">
        <v>76</v>
      </c>
      <c r="BK713" s="204">
        <f>ROUND(I713*H713,2)</f>
        <v>0</v>
      </c>
      <c r="BL713" s="12" t="s">
        <v>110</v>
      </c>
      <c r="BM713" s="12" t="s">
        <v>1431</v>
      </c>
    </row>
    <row r="714" s="1" customFormat="1">
      <c r="B714" s="33"/>
      <c r="C714" s="34"/>
      <c r="D714" s="205" t="s">
        <v>112</v>
      </c>
      <c r="E714" s="34"/>
      <c r="F714" s="206" t="s">
        <v>1432</v>
      </c>
      <c r="G714" s="34"/>
      <c r="H714" s="34"/>
      <c r="I714" s="120"/>
      <c r="J714" s="34"/>
      <c r="K714" s="34"/>
      <c r="L714" s="38"/>
      <c r="M714" s="207"/>
      <c r="N714" s="74"/>
      <c r="O714" s="74"/>
      <c r="P714" s="74"/>
      <c r="Q714" s="74"/>
      <c r="R714" s="74"/>
      <c r="S714" s="74"/>
      <c r="T714" s="75"/>
      <c r="AT714" s="12" t="s">
        <v>112</v>
      </c>
      <c r="AU714" s="12" t="s">
        <v>78</v>
      </c>
    </row>
    <row r="715" s="1" customFormat="1">
      <c r="B715" s="33"/>
      <c r="C715" s="34"/>
      <c r="D715" s="205" t="s">
        <v>119</v>
      </c>
      <c r="E715" s="34"/>
      <c r="F715" s="208" t="s">
        <v>1412</v>
      </c>
      <c r="G715" s="34"/>
      <c r="H715" s="34"/>
      <c r="I715" s="120"/>
      <c r="J715" s="34"/>
      <c r="K715" s="34"/>
      <c r="L715" s="38"/>
      <c r="M715" s="207"/>
      <c r="N715" s="74"/>
      <c r="O715" s="74"/>
      <c r="P715" s="74"/>
      <c r="Q715" s="74"/>
      <c r="R715" s="74"/>
      <c r="S715" s="74"/>
      <c r="T715" s="75"/>
      <c r="AT715" s="12" t="s">
        <v>119</v>
      </c>
      <c r="AU715" s="12" t="s">
        <v>78</v>
      </c>
    </row>
    <row r="716" s="1" customFormat="1" ht="22.5" customHeight="1">
      <c r="B716" s="33"/>
      <c r="C716" s="193" t="s">
        <v>1433</v>
      </c>
      <c r="D716" s="193" t="s">
        <v>105</v>
      </c>
      <c r="E716" s="194" t="s">
        <v>1434</v>
      </c>
      <c r="F716" s="195" t="s">
        <v>1435</v>
      </c>
      <c r="G716" s="196" t="s">
        <v>116</v>
      </c>
      <c r="H716" s="197">
        <v>1</v>
      </c>
      <c r="I716" s="198"/>
      <c r="J716" s="199">
        <f>ROUND(I716*H716,2)</f>
        <v>0</v>
      </c>
      <c r="K716" s="195" t="s">
        <v>109</v>
      </c>
      <c r="L716" s="38"/>
      <c r="M716" s="200" t="s">
        <v>1</v>
      </c>
      <c r="N716" s="201" t="s">
        <v>42</v>
      </c>
      <c r="O716" s="74"/>
      <c r="P716" s="202">
        <f>O716*H716</f>
        <v>0</v>
      </c>
      <c r="Q716" s="202">
        <v>0</v>
      </c>
      <c r="R716" s="202">
        <f>Q716*H716</f>
        <v>0</v>
      </c>
      <c r="S716" s="202">
        <v>0</v>
      </c>
      <c r="T716" s="203">
        <f>S716*H716</f>
        <v>0</v>
      </c>
      <c r="AR716" s="12" t="s">
        <v>110</v>
      </c>
      <c r="AT716" s="12" t="s">
        <v>105</v>
      </c>
      <c r="AU716" s="12" t="s">
        <v>78</v>
      </c>
      <c r="AY716" s="12" t="s">
        <v>102</v>
      </c>
      <c r="BE716" s="204">
        <f>IF(N716="základní",J716,0)</f>
        <v>0</v>
      </c>
      <c r="BF716" s="204">
        <f>IF(N716="snížená",J716,0)</f>
        <v>0</v>
      </c>
      <c r="BG716" s="204">
        <f>IF(N716="zákl. přenesená",J716,0)</f>
        <v>0</v>
      </c>
      <c r="BH716" s="204">
        <f>IF(N716="sníž. přenesená",J716,0)</f>
        <v>0</v>
      </c>
      <c r="BI716" s="204">
        <f>IF(N716="nulová",J716,0)</f>
        <v>0</v>
      </c>
      <c r="BJ716" s="12" t="s">
        <v>76</v>
      </c>
      <c r="BK716" s="204">
        <f>ROUND(I716*H716,2)</f>
        <v>0</v>
      </c>
      <c r="BL716" s="12" t="s">
        <v>110</v>
      </c>
      <c r="BM716" s="12" t="s">
        <v>1436</v>
      </c>
    </row>
    <row r="717" s="1" customFormat="1">
      <c r="B717" s="33"/>
      <c r="C717" s="34"/>
      <c r="D717" s="205" t="s">
        <v>112</v>
      </c>
      <c r="E717" s="34"/>
      <c r="F717" s="206" t="s">
        <v>1437</v>
      </c>
      <c r="G717" s="34"/>
      <c r="H717" s="34"/>
      <c r="I717" s="120"/>
      <c r="J717" s="34"/>
      <c r="K717" s="34"/>
      <c r="L717" s="38"/>
      <c r="M717" s="207"/>
      <c r="N717" s="74"/>
      <c r="O717" s="74"/>
      <c r="P717" s="74"/>
      <c r="Q717" s="74"/>
      <c r="R717" s="74"/>
      <c r="S717" s="74"/>
      <c r="T717" s="75"/>
      <c r="AT717" s="12" t="s">
        <v>112</v>
      </c>
      <c r="AU717" s="12" t="s">
        <v>78</v>
      </c>
    </row>
    <row r="718" s="1" customFormat="1">
      <c r="B718" s="33"/>
      <c r="C718" s="34"/>
      <c r="D718" s="205" t="s">
        <v>119</v>
      </c>
      <c r="E718" s="34"/>
      <c r="F718" s="208" t="s">
        <v>1412</v>
      </c>
      <c r="G718" s="34"/>
      <c r="H718" s="34"/>
      <c r="I718" s="120"/>
      <c r="J718" s="34"/>
      <c r="K718" s="34"/>
      <c r="L718" s="38"/>
      <c r="M718" s="207"/>
      <c r="N718" s="74"/>
      <c r="O718" s="74"/>
      <c r="P718" s="74"/>
      <c r="Q718" s="74"/>
      <c r="R718" s="74"/>
      <c r="S718" s="74"/>
      <c r="T718" s="75"/>
      <c r="AT718" s="12" t="s">
        <v>119</v>
      </c>
      <c r="AU718" s="12" t="s">
        <v>78</v>
      </c>
    </row>
    <row r="719" s="1" customFormat="1" ht="22.5" customHeight="1">
      <c r="B719" s="33"/>
      <c r="C719" s="193" t="s">
        <v>1438</v>
      </c>
      <c r="D719" s="193" t="s">
        <v>105</v>
      </c>
      <c r="E719" s="194" t="s">
        <v>1439</v>
      </c>
      <c r="F719" s="195" t="s">
        <v>1440</v>
      </c>
      <c r="G719" s="196" t="s">
        <v>116</v>
      </c>
      <c r="H719" s="197">
        <v>1</v>
      </c>
      <c r="I719" s="198"/>
      <c r="J719" s="199">
        <f>ROUND(I719*H719,2)</f>
        <v>0</v>
      </c>
      <c r="K719" s="195" t="s">
        <v>109</v>
      </c>
      <c r="L719" s="38"/>
      <c r="M719" s="200" t="s">
        <v>1</v>
      </c>
      <c r="N719" s="201" t="s">
        <v>42</v>
      </c>
      <c r="O719" s="74"/>
      <c r="P719" s="202">
        <f>O719*H719</f>
        <v>0</v>
      </c>
      <c r="Q719" s="202">
        <v>0</v>
      </c>
      <c r="R719" s="202">
        <f>Q719*H719</f>
        <v>0</v>
      </c>
      <c r="S719" s="202">
        <v>0</v>
      </c>
      <c r="T719" s="203">
        <f>S719*H719</f>
        <v>0</v>
      </c>
      <c r="AR719" s="12" t="s">
        <v>110</v>
      </c>
      <c r="AT719" s="12" t="s">
        <v>105</v>
      </c>
      <c r="AU719" s="12" t="s">
        <v>78</v>
      </c>
      <c r="AY719" s="12" t="s">
        <v>102</v>
      </c>
      <c r="BE719" s="204">
        <f>IF(N719="základní",J719,0)</f>
        <v>0</v>
      </c>
      <c r="BF719" s="204">
        <f>IF(N719="snížená",J719,0)</f>
        <v>0</v>
      </c>
      <c r="BG719" s="204">
        <f>IF(N719="zákl. přenesená",J719,0)</f>
        <v>0</v>
      </c>
      <c r="BH719" s="204">
        <f>IF(N719="sníž. přenesená",J719,0)</f>
        <v>0</v>
      </c>
      <c r="BI719" s="204">
        <f>IF(N719="nulová",J719,0)</f>
        <v>0</v>
      </c>
      <c r="BJ719" s="12" t="s">
        <v>76</v>
      </c>
      <c r="BK719" s="204">
        <f>ROUND(I719*H719,2)</f>
        <v>0</v>
      </c>
      <c r="BL719" s="12" t="s">
        <v>110</v>
      </c>
      <c r="BM719" s="12" t="s">
        <v>1441</v>
      </c>
    </row>
    <row r="720" s="1" customFormat="1">
      <c r="B720" s="33"/>
      <c r="C720" s="34"/>
      <c r="D720" s="205" t="s">
        <v>112</v>
      </c>
      <c r="E720" s="34"/>
      <c r="F720" s="206" t="s">
        <v>1442</v>
      </c>
      <c r="G720" s="34"/>
      <c r="H720" s="34"/>
      <c r="I720" s="120"/>
      <c r="J720" s="34"/>
      <c r="K720" s="34"/>
      <c r="L720" s="38"/>
      <c r="M720" s="207"/>
      <c r="N720" s="74"/>
      <c r="O720" s="74"/>
      <c r="P720" s="74"/>
      <c r="Q720" s="74"/>
      <c r="R720" s="74"/>
      <c r="S720" s="74"/>
      <c r="T720" s="75"/>
      <c r="AT720" s="12" t="s">
        <v>112</v>
      </c>
      <c r="AU720" s="12" t="s">
        <v>78</v>
      </c>
    </row>
    <row r="721" s="1" customFormat="1">
      <c r="B721" s="33"/>
      <c r="C721" s="34"/>
      <c r="D721" s="205" t="s">
        <v>119</v>
      </c>
      <c r="E721" s="34"/>
      <c r="F721" s="208" t="s">
        <v>1412</v>
      </c>
      <c r="G721" s="34"/>
      <c r="H721" s="34"/>
      <c r="I721" s="120"/>
      <c r="J721" s="34"/>
      <c r="K721" s="34"/>
      <c r="L721" s="38"/>
      <c r="M721" s="207"/>
      <c r="N721" s="74"/>
      <c r="O721" s="74"/>
      <c r="P721" s="74"/>
      <c r="Q721" s="74"/>
      <c r="R721" s="74"/>
      <c r="S721" s="74"/>
      <c r="T721" s="75"/>
      <c r="AT721" s="12" t="s">
        <v>119</v>
      </c>
      <c r="AU721" s="12" t="s">
        <v>78</v>
      </c>
    </row>
    <row r="722" s="1" customFormat="1" ht="22.5" customHeight="1">
      <c r="B722" s="33"/>
      <c r="C722" s="193" t="s">
        <v>1443</v>
      </c>
      <c r="D722" s="193" t="s">
        <v>105</v>
      </c>
      <c r="E722" s="194" t="s">
        <v>1444</v>
      </c>
      <c r="F722" s="195" t="s">
        <v>1445</v>
      </c>
      <c r="G722" s="196" t="s">
        <v>116</v>
      </c>
      <c r="H722" s="197">
        <v>1</v>
      </c>
      <c r="I722" s="198"/>
      <c r="J722" s="199">
        <f>ROUND(I722*H722,2)</f>
        <v>0</v>
      </c>
      <c r="K722" s="195" t="s">
        <v>109</v>
      </c>
      <c r="L722" s="38"/>
      <c r="M722" s="200" t="s">
        <v>1</v>
      </c>
      <c r="N722" s="201" t="s">
        <v>42</v>
      </c>
      <c r="O722" s="74"/>
      <c r="P722" s="202">
        <f>O722*H722</f>
        <v>0</v>
      </c>
      <c r="Q722" s="202">
        <v>0</v>
      </c>
      <c r="R722" s="202">
        <f>Q722*H722</f>
        <v>0</v>
      </c>
      <c r="S722" s="202">
        <v>0</v>
      </c>
      <c r="T722" s="203">
        <f>S722*H722</f>
        <v>0</v>
      </c>
      <c r="AR722" s="12" t="s">
        <v>110</v>
      </c>
      <c r="AT722" s="12" t="s">
        <v>105</v>
      </c>
      <c r="AU722" s="12" t="s">
        <v>78</v>
      </c>
      <c r="AY722" s="12" t="s">
        <v>102</v>
      </c>
      <c r="BE722" s="204">
        <f>IF(N722="základní",J722,0)</f>
        <v>0</v>
      </c>
      <c r="BF722" s="204">
        <f>IF(N722="snížená",J722,0)</f>
        <v>0</v>
      </c>
      <c r="BG722" s="204">
        <f>IF(N722="zákl. přenesená",J722,0)</f>
        <v>0</v>
      </c>
      <c r="BH722" s="204">
        <f>IF(N722="sníž. přenesená",J722,0)</f>
        <v>0</v>
      </c>
      <c r="BI722" s="204">
        <f>IF(N722="nulová",J722,0)</f>
        <v>0</v>
      </c>
      <c r="BJ722" s="12" t="s">
        <v>76</v>
      </c>
      <c r="BK722" s="204">
        <f>ROUND(I722*H722,2)</f>
        <v>0</v>
      </c>
      <c r="BL722" s="12" t="s">
        <v>110</v>
      </c>
      <c r="BM722" s="12" t="s">
        <v>1446</v>
      </c>
    </row>
    <row r="723" s="1" customFormat="1">
      <c r="B723" s="33"/>
      <c r="C723" s="34"/>
      <c r="D723" s="205" t="s">
        <v>112</v>
      </c>
      <c r="E723" s="34"/>
      <c r="F723" s="206" t="s">
        <v>1447</v>
      </c>
      <c r="G723" s="34"/>
      <c r="H723" s="34"/>
      <c r="I723" s="120"/>
      <c r="J723" s="34"/>
      <c r="K723" s="34"/>
      <c r="L723" s="38"/>
      <c r="M723" s="207"/>
      <c r="N723" s="74"/>
      <c r="O723" s="74"/>
      <c r="P723" s="74"/>
      <c r="Q723" s="74"/>
      <c r="R723" s="74"/>
      <c r="S723" s="74"/>
      <c r="T723" s="75"/>
      <c r="AT723" s="12" t="s">
        <v>112</v>
      </c>
      <c r="AU723" s="12" t="s">
        <v>78</v>
      </c>
    </row>
    <row r="724" s="1" customFormat="1">
      <c r="B724" s="33"/>
      <c r="C724" s="34"/>
      <c r="D724" s="205" t="s">
        <v>119</v>
      </c>
      <c r="E724" s="34"/>
      <c r="F724" s="208" t="s">
        <v>1412</v>
      </c>
      <c r="G724" s="34"/>
      <c r="H724" s="34"/>
      <c r="I724" s="120"/>
      <c r="J724" s="34"/>
      <c r="K724" s="34"/>
      <c r="L724" s="38"/>
      <c r="M724" s="207"/>
      <c r="N724" s="74"/>
      <c r="O724" s="74"/>
      <c r="P724" s="74"/>
      <c r="Q724" s="74"/>
      <c r="R724" s="74"/>
      <c r="S724" s="74"/>
      <c r="T724" s="75"/>
      <c r="AT724" s="12" t="s">
        <v>119</v>
      </c>
      <c r="AU724" s="12" t="s">
        <v>78</v>
      </c>
    </row>
    <row r="725" s="1" customFormat="1" ht="22.5" customHeight="1">
      <c r="B725" s="33"/>
      <c r="C725" s="193" t="s">
        <v>1448</v>
      </c>
      <c r="D725" s="193" t="s">
        <v>105</v>
      </c>
      <c r="E725" s="194" t="s">
        <v>1449</v>
      </c>
      <c r="F725" s="195" t="s">
        <v>1450</v>
      </c>
      <c r="G725" s="196" t="s">
        <v>116</v>
      </c>
      <c r="H725" s="197">
        <v>1</v>
      </c>
      <c r="I725" s="198"/>
      <c r="J725" s="199">
        <f>ROUND(I725*H725,2)</f>
        <v>0</v>
      </c>
      <c r="K725" s="195" t="s">
        <v>109</v>
      </c>
      <c r="L725" s="38"/>
      <c r="M725" s="200" t="s">
        <v>1</v>
      </c>
      <c r="N725" s="201" t="s">
        <v>42</v>
      </c>
      <c r="O725" s="74"/>
      <c r="P725" s="202">
        <f>O725*H725</f>
        <v>0</v>
      </c>
      <c r="Q725" s="202">
        <v>0</v>
      </c>
      <c r="R725" s="202">
        <f>Q725*H725</f>
        <v>0</v>
      </c>
      <c r="S725" s="202">
        <v>0</v>
      </c>
      <c r="T725" s="203">
        <f>S725*H725</f>
        <v>0</v>
      </c>
      <c r="AR725" s="12" t="s">
        <v>110</v>
      </c>
      <c r="AT725" s="12" t="s">
        <v>105</v>
      </c>
      <c r="AU725" s="12" t="s">
        <v>78</v>
      </c>
      <c r="AY725" s="12" t="s">
        <v>102</v>
      </c>
      <c r="BE725" s="204">
        <f>IF(N725="základní",J725,0)</f>
        <v>0</v>
      </c>
      <c r="BF725" s="204">
        <f>IF(N725="snížená",J725,0)</f>
        <v>0</v>
      </c>
      <c r="BG725" s="204">
        <f>IF(N725="zákl. přenesená",J725,0)</f>
        <v>0</v>
      </c>
      <c r="BH725" s="204">
        <f>IF(N725="sníž. přenesená",J725,0)</f>
        <v>0</v>
      </c>
      <c r="BI725" s="204">
        <f>IF(N725="nulová",J725,0)</f>
        <v>0</v>
      </c>
      <c r="BJ725" s="12" t="s">
        <v>76</v>
      </c>
      <c r="BK725" s="204">
        <f>ROUND(I725*H725,2)</f>
        <v>0</v>
      </c>
      <c r="BL725" s="12" t="s">
        <v>110</v>
      </c>
      <c r="BM725" s="12" t="s">
        <v>1451</v>
      </c>
    </row>
    <row r="726" s="1" customFormat="1">
      <c r="B726" s="33"/>
      <c r="C726" s="34"/>
      <c r="D726" s="205" t="s">
        <v>112</v>
      </c>
      <c r="E726" s="34"/>
      <c r="F726" s="206" t="s">
        <v>1452</v>
      </c>
      <c r="G726" s="34"/>
      <c r="H726" s="34"/>
      <c r="I726" s="120"/>
      <c r="J726" s="34"/>
      <c r="K726" s="34"/>
      <c r="L726" s="38"/>
      <c r="M726" s="207"/>
      <c r="N726" s="74"/>
      <c r="O726" s="74"/>
      <c r="P726" s="74"/>
      <c r="Q726" s="74"/>
      <c r="R726" s="74"/>
      <c r="S726" s="74"/>
      <c r="T726" s="75"/>
      <c r="AT726" s="12" t="s">
        <v>112</v>
      </c>
      <c r="AU726" s="12" t="s">
        <v>78</v>
      </c>
    </row>
    <row r="727" s="1" customFormat="1">
      <c r="B727" s="33"/>
      <c r="C727" s="34"/>
      <c r="D727" s="205" t="s">
        <v>119</v>
      </c>
      <c r="E727" s="34"/>
      <c r="F727" s="208" t="s">
        <v>1412</v>
      </c>
      <c r="G727" s="34"/>
      <c r="H727" s="34"/>
      <c r="I727" s="120"/>
      <c r="J727" s="34"/>
      <c r="K727" s="34"/>
      <c r="L727" s="38"/>
      <c r="M727" s="207"/>
      <c r="N727" s="74"/>
      <c r="O727" s="74"/>
      <c r="P727" s="74"/>
      <c r="Q727" s="74"/>
      <c r="R727" s="74"/>
      <c r="S727" s="74"/>
      <c r="T727" s="75"/>
      <c r="AT727" s="12" t="s">
        <v>119</v>
      </c>
      <c r="AU727" s="12" t="s">
        <v>78</v>
      </c>
    </row>
    <row r="728" s="1" customFormat="1" ht="22.5" customHeight="1">
      <c r="B728" s="33"/>
      <c r="C728" s="193" t="s">
        <v>1453</v>
      </c>
      <c r="D728" s="193" t="s">
        <v>105</v>
      </c>
      <c r="E728" s="194" t="s">
        <v>1454</v>
      </c>
      <c r="F728" s="195" t="s">
        <v>1455</v>
      </c>
      <c r="G728" s="196" t="s">
        <v>116</v>
      </c>
      <c r="H728" s="197">
        <v>1</v>
      </c>
      <c r="I728" s="198"/>
      <c r="J728" s="199">
        <f>ROUND(I728*H728,2)</f>
        <v>0</v>
      </c>
      <c r="K728" s="195" t="s">
        <v>109</v>
      </c>
      <c r="L728" s="38"/>
      <c r="M728" s="200" t="s">
        <v>1</v>
      </c>
      <c r="N728" s="201" t="s">
        <v>42</v>
      </c>
      <c r="O728" s="74"/>
      <c r="P728" s="202">
        <f>O728*H728</f>
        <v>0</v>
      </c>
      <c r="Q728" s="202">
        <v>0</v>
      </c>
      <c r="R728" s="202">
        <f>Q728*H728</f>
        <v>0</v>
      </c>
      <c r="S728" s="202">
        <v>0</v>
      </c>
      <c r="T728" s="203">
        <f>S728*H728</f>
        <v>0</v>
      </c>
      <c r="AR728" s="12" t="s">
        <v>110</v>
      </c>
      <c r="AT728" s="12" t="s">
        <v>105</v>
      </c>
      <c r="AU728" s="12" t="s">
        <v>78</v>
      </c>
      <c r="AY728" s="12" t="s">
        <v>102</v>
      </c>
      <c r="BE728" s="204">
        <f>IF(N728="základní",J728,0)</f>
        <v>0</v>
      </c>
      <c r="BF728" s="204">
        <f>IF(N728="snížená",J728,0)</f>
        <v>0</v>
      </c>
      <c r="BG728" s="204">
        <f>IF(N728="zákl. přenesená",J728,0)</f>
        <v>0</v>
      </c>
      <c r="BH728" s="204">
        <f>IF(N728="sníž. přenesená",J728,0)</f>
        <v>0</v>
      </c>
      <c r="BI728" s="204">
        <f>IF(N728="nulová",J728,0)</f>
        <v>0</v>
      </c>
      <c r="BJ728" s="12" t="s">
        <v>76</v>
      </c>
      <c r="BK728" s="204">
        <f>ROUND(I728*H728,2)</f>
        <v>0</v>
      </c>
      <c r="BL728" s="12" t="s">
        <v>110</v>
      </c>
      <c r="BM728" s="12" t="s">
        <v>1456</v>
      </c>
    </row>
    <row r="729" s="1" customFormat="1">
      <c r="B729" s="33"/>
      <c r="C729" s="34"/>
      <c r="D729" s="205" t="s">
        <v>112</v>
      </c>
      <c r="E729" s="34"/>
      <c r="F729" s="206" t="s">
        <v>1457</v>
      </c>
      <c r="G729" s="34"/>
      <c r="H729" s="34"/>
      <c r="I729" s="120"/>
      <c r="J729" s="34"/>
      <c r="K729" s="34"/>
      <c r="L729" s="38"/>
      <c r="M729" s="207"/>
      <c r="N729" s="74"/>
      <c r="O729" s="74"/>
      <c r="P729" s="74"/>
      <c r="Q729" s="74"/>
      <c r="R729" s="74"/>
      <c r="S729" s="74"/>
      <c r="T729" s="75"/>
      <c r="AT729" s="12" t="s">
        <v>112</v>
      </c>
      <c r="AU729" s="12" t="s">
        <v>78</v>
      </c>
    </row>
    <row r="730" s="1" customFormat="1">
      <c r="B730" s="33"/>
      <c r="C730" s="34"/>
      <c r="D730" s="205" t="s">
        <v>119</v>
      </c>
      <c r="E730" s="34"/>
      <c r="F730" s="208" t="s">
        <v>1412</v>
      </c>
      <c r="G730" s="34"/>
      <c r="H730" s="34"/>
      <c r="I730" s="120"/>
      <c r="J730" s="34"/>
      <c r="K730" s="34"/>
      <c r="L730" s="38"/>
      <c r="M730" s="207"/>
      <c r="N730" s="74"/>
      <c r="O730" s="74"/>
      <c r="P730" s="74"/>
      <c r="Q730" s="74"/>
      <c r="R730" s="74"/>
      <c r="S730" s="74"/>
      <c r="T730" s="75"/>
      <c r="AT730" s="12" t="s">
        <v>119</v>
      </c>
      <c r="AU730" s="12" t="s">
        <v>78</v>
      </c>
    </row>
    <row r="731" s="1" customFormat="1" ht="22.5" customHeight="1">
      <c r="B731" s="33"/>
      <c r="C731" s="193" t="s">
        <v>1458</v>
      </c>
      <c r="D731" s="193" t="s">
        <v>105</v>
      </c>
      <c r="E731" s="194" t="s">
        <v>1459</v>
      </c>
      <c r="F731" s="195" t="s">
        <v>1460</v>
      </c>
      <c r="G731" s="196" t="s">
        <v>116</v>
      </c>
      <c r="H731" s="197">
        <v>1</v>
      </c>
      <c r="I731" s="198"/>
      <c r="J731" s="199">
        <f>ROUND(I731*H731,2)</f>
        <v>0</v>
      </c>
      <c r="K731" s="195" t="s">
        <v>109</v>
      </c>
      <c r="L731" s="38"/>
      <c r="M731" s="200" t="s">
        <v>1</v>
      </c>
      <c r="N731" s="201" t="s">
        <v>42</v>
      </c>
      <c r="O731" s="74"/>
      <c r="P731" s="202">
        <f>O731*H731</f>
        <v>0</v>
      </c>
      <c r="Q731" s="202">
        <v>0</v>
      </c>
      <c r="R731" s="202">
        <f>Q731*H731</f>
        <v>0</v>
      </c>
      <c r="S731" s="202">
        <v>0</v>
      </c>
      <c r="T731" s="203">
        <f>S731*H731</f>
        <v>0</v>
      </c>
      <c r="AR731" s="12" t="s">
        <v>110</v>
      </c>
      <c r="AT731" s="12" t="s">
        <v>105</v>
      </c>
      <c r="AU731" s="12" t="s">
        <v>78</v>
      </c>
      <c r="AY731" s="12" t="s">
        <v>102</v>
      </c>
      <c r="BE731" s="204">
        <f>IF(N731="základní",J731,0)</f>
        <v>0</v>
      </c>
      <c r="BF731" s="204">
        <f>IF(N731="snížená",J731,0)</f>
        <v>0</v>
      </c>
      <c r="BG731" s="204">
        <f>IF(N731="zákl. přenesená",J731,0)</f>
        <v>0</v>
      </c>
      <c r="BH731" s="204">
        <f>IF(N731="sníž. přenesená",J731,0)</f>
        <v>0</v>
      </c>
      <c r="BI731" s="204">
        <f>IF(N731="nulová",J731,0)</f>
        <v>0</v>
      </c>
      <c r="BJ731" s="12" t="s">
        <v>76</v>
      </c>
      <c r="BK731" s="204">
        <f>ROUND(I731*H731,2)</f>
        <v>0</v>
      </c>
      <c r="BL731" s="12" t="s">
        <v>110</v>
      </c>
      <c r="BM731" s="12" t="s">
        <v>1461</v>
      </c>
    </row>
    <row r="732" s="1" customFormat="1">
      <c r="B732" s="33"/>
      <c r="C732" s="34"/>
      <c r="D732" s="205" t="s">
        <v>112</v>
      </c>
      <c r="E732" s="34"/>
      <c r="F732" s="206" t="s">
        <v>1462</v>
      </c>
      <c r="G732" s="34"/>
      <c r="H732" s="34"/>
      <c r="I732" s="120"/>
      <c r="J732" s="34"/>
      <c r="K732" s="34"/>
      <c r="L732" s="38"/>
      <c r="M732" s="207"/>
      <c r="N732" s="74"/>
      <c r="O732" s="74"/>
      <c r="P732" s="74"/>
      <c r="Q732" s="74"/>
      <c r="R732" s="74"/>
      <c r="S732" s="74"/>
      <c r="T732" s="75"/>
      <c r="AT732" s="12" t="s">
        <v>112</v>
      </c>
      <c r="AU732" s="12" t="s">
        <v>78</v>
      </c>
    </row>
    <row r="733" s="1" customFormat="1">
      <c r="B733" s="33"/>
      <c r="C733" s="34"/>
      <c r="D733" s="205" t="s">
        <v>119</v>
      </c>
      <c r="E733" s="34"/>
      <c r="F733" s="208" t="s">
        <v>1412</v>
      </c>
      <c r="G733" s="34"/>
      <c r="H733" s="34"/>
      <c r="I733" s="120"/>
      <c r="J733" s="34"/>
      <c r="K733" s="34"/>
      <c r="L733" s="38"/>
      <c r="M733" s="207"/>
      <c r="N733" s="74"/>
      <c r="O733" s="74"/>
      <c r="P733" s="74"/>
      <c r="Q733" s="74"/>
      <c r="R733" s="74"/>
      <c r="S733" s="74"/>
      <c r="T733" s="75"/>
      <c r="AT733" s="12" t="s">
        <v>119</v>
      </c>
      <c r="AU733" s="12" t="s">
        <v>78</v>
      </c>
    </row>
    <row r="734" s="1" customFormat="1" ht="22.5" customHeight="1">
      <c r="B734" s="33"/>
      <c r="C734" s="193" t="s">
        <v>1463</v>
      </c>
      <c r="D734" s="193" t="s">
        <v>105</v>
      </c>
      <c r="E734" s="194" t="s">
        <v>1464</v>
      </c>
      <c r="F734" s="195" t="s">
        <v>1465</v>
      </c>
      <c r="G734" s="196" t="s">
        <v>116</v>
      </c>
      <c r="H734" s="197">
        <v>1</v>
      </c>
      <c r="I734" s="198"/>
      <c r="J734" s="199">
        <f>ROUND(I734*H734,2)</f>
        <v>0</v>
      </c>
      <c r="K734" s="195" t="s">
        <v>109</v>
      </c>
      <c r="L734" s="38"/>
      <c r="M734" s="200" t="s">
        <v>1</v>
      </c>
      <c r="N734" s="201" t="s">
        <v>42</v>
      </c>
      <c r="O734" s="74"/>
      <c r="P734" s="202">
        <f>O734*H734</f>
        <v>0</v>
      </c>
      <c r="Q734" s="202">
        <v>0</v>
      </c>
      <c r="R734" s="202">
        <f>Q734*H734</f>
        <v>0</v>
      </c>
      <c r="S734" s="202">
        <v>0</v>
      </c>
      <c r="T734" s="203">
        <f>S734*H734</f>
        <v>0</v>
      </c>
      <c r="AR734" s="12" t="s">
        <v>110</v>
      </c>
      <c r="AT734" s="12" t="s">
        <v>105</v>
      </c>
      <c r="AU734" s="12" t="s">
        <v>78</v>
      </c>
      <c r="AY734" s="12" t="s">
        <v>102</v>
      </c>
      <c r="BE734" s="204">
        <f>IF(N734="základní",J734,0)</f>
        <v>0</v>
      </c>
      <c r="BF734" s="204">
        <f>IF(N734="snížená",J734,0)</f>
        <v>0</v>
      </c>
      <c r="BG734" s="204">
        <f>IF(N734="zákl. přenesená",J734,0)</f>
        <v>0</v>
      </c>
      <c r="BH734" s="204">
        <f>IF(N734="sníž. přenesená",J734,0)</f>
        <v>0</v>
      </c>
      <c r="BI734" s="204">
        <f>IF(N734="nulová",J734,0)</f>
        <v>0</v>
      </c>
      <c r="BJ734" s="12" t="s">
        <v>76</v>
      </c>
      <c r="BK734" s="204">
        <f>ROUND(I734*H734,2)</f>
        <v>0</v>
      </c>
      <c r="BL734" s="12" t="s">
        <v>110</v>
      </c>
      <c r="BM734" s="12" t="s">
        <v>1466</v>
      </c>
    </row>
    <row r="735" s="1" customFormat="1">
      <c r="B735" s="33"/>
      <c r="C735" s="34"/>
      <c r="D735" s="205" t="s">
        <v>112</v>
      </c>
      <c r="E735" s="34"/>
      <c r="F735" s="206" t="s">
        <v>1467</v>
      </c>
      <c r="G735" s="34"/>
      <c r="H735" s="34"/>
      <c r="I735" s="120"/>
      <c r="J735" s="34"/>
      <c r="K735" s="34"/>
      <c r="L735" s="38"/>
      <c r="M735" s="207"/>
      <c r="N735" s="74"/>
      <c r="O735" s="74"/>
      <c r="P735" s="74"/>
      <c r="Q735" s="74"/>
      <c r="R735" s="74"/>
      <c r="S735" s="74"/>
      <c r="T735" s="75"/>
      <c r="AT735" s="12" t="s">
        <v>112</v>
      </c>
      <c r="AU735" s="12" t="s">
        <v>78</v>
      </c>
    </row>
    <row r="736" s="1" customFormat="1">
      <c r="B736" s="33"/>
      <c r="C736" s="34"/>
      <c r="D736" s="205" t="s">
        <v>119</v>
      </c>
      <c r="E736" s="34"/>
      <c r="F736" s="208" t="s">
        <v>1412</v>
      </c>
      <c r="G736" s="34"/>
      <c r="H736" s="34"/>
      <c r="I736" s="120"/>
      <c r="J736" s="34"/>
      <c r="K736" s="34"/>
      <c r="L736" s="38"/>
      <c r="M736" s="207"/>
      <c r="N736" s="74"/>
      <c r="O736" s="74"/>
      <c r="P736" s="74"/>
      <c r="Q736" s="74"/>
      <c r="R736" s="74"/>
      <c r="S736" s="74"/>
      <c r="T736" s="75"/>
      <c r="AT736" s="12" t="s">
        <v>119</v>
      </c>
      <c r="AU736" s="12" t="s">
        <v>78</v>
      </c>
    </row>
    <row r="737" s="1" customFormat="1" ht="22.5" customHeight="1">
      <c r="B737" s="33"/>
      <c r="C737" s="193" t="s">
        <v>1468</v>
      </c>
      <c r="D737" s="193" t="s">
        <v>105</v>
      </c>
      <c r="E737" s="194" t="s">
        <v>1469</v>
      </c>
      <c r="F737" s="195" t="s">
        <v>1470</v>
      </c>
      <c r="G737" s="196" t="s">
        <v>116</v>
      </c>
      <c r="H737" s="197">
        <v>1</v>
      </c>
      <c r="I737" s="198"/>
      <c r="J737" s="199">
        <f>ROUND(I737*H737,2)</f>
        <v>0</v>
      </c>
      <c r="K737" s="195" t="s">
        <v>109</v>
      </c>
      <c r="L737" s="38"/>
      <c r="M737" s="200" t="s">
        <v>1</v>
      </c>
      <c r="N737" s="201" t="s">
        <v>42</v>
      </c>
      <c r="O737" s="74"/>
      <c r="P737" s="202">
        <f>O737*H737</f>
        <v>0</v>
      </c>
      <c r="Q737" s="202">
        <v>0</v>
      </c>
      <c r="R737" s="202">
        <f>Q737*H737</f>
        <v>0</v>
      </c>
      <c r="S737" s="202">
        <v>0</v>
      </c>
      <c r="T737" s="203">
        <f>S737*H737</f>
        <v>0</v>
      </c>
      <c r="AR737" s="12" t="s">
        <v>110</v>
      </c>
      <c r="AT737" s="12" t="s">
        <v>105</v>
      </c>
      <c r="AU737" s="12" t="s">
        <v>78</v>
      </c>
      <c r="AY737" s="12" t="s">
        <v>102</v>
      </c>
      <c r="BE737" s="204">
        <f>IF(N737="základní",J737,0)</f>
        <v>0</v>
      </c>
      <c r="BF737" s="204">
        <f>IF(N737="snížená",J737,0)</f>
        <v>0</v>
      </c>
      <c r="BG737" s="204">
        <f>IF(N737="zákl. přenesená",J737,0)</f>
        <v>0</v>
      </c>
      <c r="BH737" s="204">
        <f>IF(N737="sníž. přenesená",J737,0)</f>
        <v>0</v>
      </c>
      <c r="BI737" s="204">
        <f>IF(N737="nulová",J737,0)</f>
        <v>0</v>
      </c>
      <c r="BJ737" s="12" t="s">
        <v>76</v>
      </c>
      <c r="BK737" s="204">
        <f>ROUND(I737*H737,2)</f>
        <v>0</v>
      </c>
      <c r="BL737" s="12" t="s">
        <v>110</v>
      </c>
      <c r="BM737" s="12" t="s">
        <v>1471</v>
      </c>
    </row>
    <row r="738" s="1" customFormat="1">
      <c r="B738" s="33"/>
      <c r="C738" s="34"/>
      <c r="D738" s="205" t="s">
        <v>112</v>
      </c>
      <c r="E738" s="34"/>
      <c r="F738" s="206" t="s">
        <v>1472</v>
      </c>
      <c r="G738" s="34"/>
      <c r="H738" s="34"/>
      <c r="I738" s="120"/>
      <c r="J738" s="34"/>
      <c r="K738" s="34"/>
      <c r="L738" s="38"/>
      <c r="M738" s="207"/>
      <c r="N738" s="74"/>
      <c r="O738" s="74"/>
      <c r="P738" s="74"/>
      <c r="Q738" s="74"/>
      <c r="R738" s="74"/>
      <c r="S738" s="74"/>
      <c r="T738" s="75"/>
      <c r="AT738" s="12" t="s">
        <v>112</v>
      </c>
      <c r="AU738" s="12" t="s">
        <v>78</v>
      </c>
    </row>
    <row r="739" s="1" customFormat="1">
      <c r="B739" s="33"/>
      <c r="C739" s="34"/>
      <c r="D739" s="205" t="s">
        <v>119</v>
      </c>
      <c r="E739" s="34"/>
      <c r="F739" s="208" t="s">
        <v>1412</v>
      </c>
      <c r="G739" s="34"/>
      <c r="H739" s="34"/>
      <c r="I739" s="120"/>
      <c r="J739" s="34"/>
      <c r="K739" s="34"/>
      <c r="L739" s="38"/>
      <c r="M739" s="207"/>
      <c r="N739" s="74"/>
      <c r="O739" s="74"/>
      <c r="P739" s="74"/>
      <c r="Q739" s="74"/>
      <c r="R739" s="74"/>
      <c r="S739" s="74"/>
      <c r="T739" s="75"/>
      <c r="AT739" s="12" t="s">
        <v>119</v>
      </c>
      <c r="AU739" s="12" t="s">
        <v>78</v>
      </c>
    </row>
    <row r="740" s="1" customFormat="1" ht="22.5" customHeight="1">
      <c r="B740" s="33"/>
      <c r="C740" s="193" t="s">
        <v>1473</v>
      </c>
      <c r="D740" s="193" t="s">
        <v>105</v>
      </c>
      <c r="E740" s="194" t="s">
        <v>1474</v>
      </c>
      <c r="F740" s="195" t="s">
        <v>1475</v>
      </c>
      <c r="G740" s="196" t="s">
        <v>116</v>
      </c>
      <c r="H740" s="197">
        <v>1</v>
      </c>
      <c r="I740" s="198"/>
      <c r="J740" s="199">
        <f>ROUND(I740*H740,2)</f>
        <v>0</v>
      </c>
      <c r="K740" s="195" t="s">
        <v>109</v>
      </c>
      <c r="L740" s="38"/>
      <c r="M740" s="200" t="s">
        <v>1</v>
      </c>
      <c r="N740" s="201" t="s">
        <v>42</v>
      </c>
      <c r="O740" s="74"/>
      <c r="P740" s="202">
        <f>O740*H740</f>
        <v>0</v>
      </c>
      <c r="Q740" s="202">
        <v>0</v>
      </c>
      <c r="R740" s="202">
        <f>Q740*H740</f>
        <v>0</v>
      </c>
      <c r="S740" s="202">
        <v>0</v>
      </c>
      <c r="T740" s="203">
        <f>S740*H740</f>
        <v>0</v>
      </c>
      <c r="AR740" s="12" t="s">
        <v>110</v>
      </c>
      <c r="AT740" s="12" t="s">
        <v>105</v>
      </c>
      <c r="AU740" s="12" t="s">
        <v>78</v>
      </c>
      <c r="AY740" s="12" t="s">
        <v>102</v>
      </c>
      <c r="BE740" s="204">
        <f>IF(N740="základní",J740,0)</f>
        <v>0</v>
      </c>
      <c r="BF740" s="204">
        <f>IF(N740="snížená",J740,0)</f>
        <v>0</v>
      </c>
      <c r="BG740" s="204">
        <f>IF(N740="zákl. přenesená",J740,0)</f>
        <v>0</v>
      </c>
      <c r="BH740" s="204">
        <f>IF(N740="sníž. přenesená",J740,0)</f>
        <v>0</v>
      </c>
      <c r="BI740" s="204">
        <f>IF(N740="nulová",J740,0)</f>
        <v>0</v>
      </c>
      <c r="BJ740" s="12" t="s">
        <v>76</v>
      </c>
      <c r="BK740" s="204">
        <f>ROUND(I740*H740,2)</f>
        <v>0</v>
      </c>
      <c r="BL740" s="12" t="s">
        <v>110</v>
      </c>
      <c r="BM740" s="12" t="s">
        <v>1476</v>
      </c>
    </row>
    <row r="741" s="1" customFormat="1">
      <c r="B741" s="33"/>
      <c r="C741" s="34"/>
      <c r="D741" s="205" t="s">
        <v>112</v>
      </c>
      <c r="E741" s="34"/>
      <c r="F741" s="206" t="s">
        <v>1477</v>
      </c>
      <c r="G741" s="34"/>
      <c r="H741" s="34"/>
      <c r="I741" s="120"/>
      <c r="J741" s="34"/>
      <c r="K741" s="34"/>
      <c r="L741" s="38"/>
      <c r="M741" s="207"/>
      <c r="N741" s="74"/>
      <c r="O741" s="74"/>
      <c r="P741" s="74"/>
      <c r="Q741" s="74"/>
      <c r="R741" s="74"/>
      <c r="S741" s="74"/>
      <c r="T741" s="75"/>
      <c r="AT741" s="12" t="s">
        <v>112</v>
      </c>
      <c r="AU741" s="12" t="s">
        <v>78</v>
      </c>
    </row>
    <row r="742" s="1" customFormat="1">
      <c r="B742" s="33"/>
      <c r="C742" s="34"/>
      <c r="D742" s="205" t="s">
        <v>119</v>
      </c>
      <c r="E742" s="34"/>
      <c r="F742" s="208" t="s">
        <v>1412</v>
      </c>
      <c r="G742" s="34"/>
      <c r="H742" s="34"/>
      <c r="I742" s="120"/>
      <c r="J742" s="34"/>
      <c r="K742" s="34"/>
      <c r="L742" s="38"/>
      <c r="M742" s="207"/>
      <c r="N742" s="74"/>
      <c r="O742" s="74"/>
      <c r="P742" s="74"/>
      <c r="Q742" s="74"/>
      <c r="R742" s="74"/>
      <c r="S742" s="74"/>
      <c r="T742" s="75"/>
      <c r="AT742" s="12" t="s">
        <v>119</v>
      </c>
      <c r="AU742" s="12" t="s">
        <v>78</v>
      </c>
    </row>
    <row r="743" s="1" customFormat="1" ht="22.5" customHeight="1">
      <c r="B743" s="33"/>
      <c r="C743" s="193" t="s">
        <v>1478</v>
      </c>
      <c r="D743" s="193" t="s">
        <v>105</v>
      </c>
      <c r="E743" s="194" t="s">
        <v>1479</v>
      </c>
      <c r="F743" s="195" t="s">
        <v>1480</v>
      </c>
      <c r="G743" s="196" t="s">
        <v>116</v>
      </c>
      <c r="H743" s="197">
        <v>1</v>
      </c>
      <c r="I743" s="198"/>
      <c r="J743" s="199">
        <f>ROUND(I743*H743,2)</f>
        <v>0</v>
      </c>
      <c r="K743" s="195" t="s">
        <v>109</v>
      </c>
      <c r="L743" s="38"/>
      <c r="M743" s="200" t="s">
        <v>1</v>
      </c>
      <c r="N743" s="201" t="s">
        <v>42</v>
      </c>
      <c r="O743" s="74"/>
      <c r="P743" s="202">
        <f>O743*H743</f>
        <v>0</v>
      </c>
      <c r="Q743" s="202">
        <v>0</v>
      </c>
      <c r="R743" s="202">
        <f>Q743*H743</f>
        <v>0</v>
      </c>
      <c r="S743" s="202">
        <v>0</v>
      </c>
      <c r="T743" s="203">
        <f>S743*H743</f>
        <v>0</v>
      </c>
      <c r="AR743" s="12" t="s">
        <v>110</v>
      </c>
      <c r="AT743" s="12" t="s">
        <v>105</v>
      </c>
      <c r="AU743" s="12" t="s">
        <v>78</v>
      </c>
      <c r="AY743" s="12" t="s">
        <v>102</v>
      </c>
      <c r="BE743" s="204">
        <f>IF(N743="základní",J743,0)</f>
        <v>0</v>
      </c>
      <c r="BF743" s="204">
        <f>IF(N743="snížená",J743,0)</f>
        <v>0</v>
      </c>
      <c r="BG743" s="204">
        <f>IF(N743="zákl. přenesená",J743,0)</f>
        <v>0</v>
      </c>
      <c r="BH743" s="204">
        <f>IF(N743="sníž. přenesená",J743,0)</f>
        <v>0</v>
      </c>
      <c r="BI743" s="204">
        <f>IF(N743="nulová",J743,0)</f>
        <v>0</v>
      </c>
      <c r="BJ743" s="12" t="s">
        <v>76</v>
      </c>
      <c r="BK743" s="204">
        <f>ROUND(I743*H743,2)</f>
        <v>0</v>
      </c>
      <c r="BL743" s="12" t="s">
        <v>110</v>
      </c>
      <c r="BM743" s="12" t="s">
        <v>1481</v>
      </c>
    </row>
    <row r="744" s="1" customFormat="1">
      <c r="B744" s="33"/>
      <c r="C744" s="34"/>
      <c r="D744" s="205" t="s">
        <v>112</v>
      </c>
      <c r="E744" s="34"/>
      <c r="F744" s="206" t="s">
        <v>1482</v>
      </c>
      <c r="G744" s="34"/>
      <c r="H744" s="34"/>
      <c r="I744" s="120"/>
      <c r="J744" s="34"/>
      <c r="K744" s="34"/>
      <c r="L744" s="38"/>
      <c r="M744" s="207"/>
      <c r="N744" s="74"/>
      <c r="O744" s="74"/>
      <c r="P744" s="74"/>
      <c r="Q744" s="74"/>
      <c r="R744" s="74"/>
      <c r="S744" s="74"/>
      <c r="T744" s="75"/>
      <c r="AT744" s="12" t="s">
        <v>112</v>
      </c>
      <c r="AU744" s="12" t="s">
        <v>78</v>
      </c>
    </row>
    <row r="745" s="1" customFormat="1">
      <c r="B745" s="33"/>
      <c r="C745" s="34"/>
      <c r="D745" s="205" t="s">
        <v>119</v>
      </c>
      <c r="E745" s="34"/>
      <c r="F745" s="208" t="s">
        <v>1412</v>
      </c>
      <c r="G745" s="34"/>
      <c r="H745" s="34"/>
      <c r="I745" s="120"/>
      <c r="J745" s="34"/>
      <c r="K745" s="34"/>
      <c r="L745" s="38"/>
      <c r="M745" s="207"/>
      <c r="N745" s="74"/>
      <c r="O745" s="74"/>
      <c r="P745" s="74"/>
      <c r="Q745" s="74"/>
      <c r="R745" s="74"/>
      <c r="S745" s="74"/>
      <c r="T745" s="75"/>
      <c r="AT745" s="12" t="s">
        <v>119</v>
      </c>
      <c r="AU745" s="12" t="s">
        <v>78</v>
      </c>
    </row>
    <row r="746" s="1" customFormat="1" ht="22.5" customHeight="1">
      <c r="B746" s="33"/>
      <c r="C746" s="193" t="s">
        <v>1483</v>
      </c>
      <c r="D746" s="193" t="s">
        <v>105</v>
      </c>
      <c r="E746" s="194" t="s">
        <v>1484</v>
      </c>
      <c r="F746" s="195" t="s">
        <v>1485</v>
      </c>
      <c r="G746" s="196" t="s">
        <v>116</v>
      </c>
      <c r="H746" s="197">
        <v>1</v>
      </c>
      <c r="I746" s="198"/>
      <c r="J746" s="199">
        <f>ROUND(I746*H746,2)</f>
        <v>0</v>
      </c>
      <c r="K746" s="195" t="s">
        <v>109</v>
      </c>
      <c r="L746" s="38"/>
      <c r="M746" s="200" t="s">
        <v>1</v>
      </c>
      <c r="N746" s="201" t="s">
        <v>42</v>
      </c>
      <c r="O746" s="74"/>
      <c r="P746" s="202">
        <f>O746*H746</f>
        <v>0</v>
      </c>
      <c r="Q746" s="202">
        <v>0</v>
      </c>
      <c r="R746" s="202">
        <f>Q746*H746</f>
        <v>0</v>
      </c>
      <c r="S746" s="202">
        <v>0</v>
      </c>
      <c r="T746" s="203">
        <f>S746*H746</f>
        <v>0</v>
      </c>
      <c r="AR746" s="12" t="s">
        <v>110</v>
      </c>
      <c r="AT746" s="12" t="s">
        <v>105</v>
      </c>
      <c r="AU746" s="12" t="s">
        <v>78</v>
      </c>
      <c r="AY746" s="12" t="s">
        <v>102</v>
      </c>
      <c r="BE746" s="204">
        <f>IF(N746="základní",J746,0)</f>
        <v>0</v>
      </c>
      <c r="BF746" s="204">
        <f>IF(N746="snížená",J746,0)</f>
        <v>0</v>
      </c>
      <c r="BG746" s="204">
        <f>IF(N746="zákl. přenesená",J746,0)</f>
        <v>0</v>
      </c>
      <c r="BH746" s="204">
        <f>IF(N746="sníž. přenesená",J746,0)</f>
        <v>0</v>
      </c>
      <c r="BI746" s="204">
        <f>IF(N746="nulová",J746,0)</f>
        <v>0</v>
      </c>
      <c r="BJ746" s="12" t="s">
        <v>76</v>
      </c>
      <c r="BK746" s="204">
        <f>ROUND(I746*H746,2)</f>
        <v>0</v>
      </c>
      <c r="BL746" s="12" t="s">
        <v>110</v>
      </c>
      <c r="BM746" s="12" t="s">
        <v>1486</v>
      </c>
    </row>
    <row r="747" s="1" customFormat="1">
      <c r="B747" s="33"/>
      <c r="C747" s="34"/>
      <c r="D747" s="205" t="s">
        <v>112</v>
      </c>
      <c r="E747" s="34"/>
      <c r="F747" s="206" t="s">
        <v>1487</v>
      </c>
      <c r="G747" s="34"/>
      <c r="H747" s="34"/>
      <c r="I747" s="120"/>
      <c r="J747" s="34"/>
      <c r="K747" s="34"/>
      <c r="L747" s="38"/>
      <c r="M747" s="207"/>
      <c r="N747" s="74"/>
      <c r="O747" s="74"/>
      <c r="P747" s="74"/>
      <c r="Q747" s="74"/>
      <c r="R747" s="74"/>
      <c r="S747" s="74"/>
      <c r="T747" s="75"/>
      <c r="AT747" s="12" t="s">
        <v>112</v>
      </c>
      <c r="AU747" s="12" t="s">
        <v>78</v>
      </c>
    </row>
    <row r="748" s="1" customFormat="1">
      <c r="B748" s="33"/>
      <c r="C748" s="34"/>
      <c r="D748" s="205" t="s">
        <v>119</v>
      </c>
      <c r="E748" s="34"/>
      <c r="F748" s="208" t="s">
        <v>1412</v>
      </c>
      <c r="G748" s="34"/>
      <c r="H748" s="34"/>
      <c r="I748" s="120"/>
      <c r="J748" s="34"/>
      <c r="K748" s="34"/>
      <c r="L748" s="38"/>
      <c r="M748" s="207"/>
      <c r="N748" s="74"/>
      <c r="O748" s="74"/>
      <c r="P748" s="74"/>
      <c r="Q748" s="74"/>
      <c r="R748" s="74"/>
      <c r="S748" s="74"/>
      <c r="T748" s="75"/>
      <c r="AT748" s="12" t="s">
        <v>119</v>
      </c>
      <c r="AU748" s="12" t="s">
        <v>78</v>
      </c>
    </row>
    <row r="749" s="1" customFormat="1" ht="22.5" customHeight="1">
      <c r="B749" s="33"/>
      <c r="C749" s="193" t="s">
        <v>1488</v>
      </c>
      <c r="D749" s="193" t="s">
        <v>105</v>
      </c>
      <c r="E749" s="194" t="s">
        <v>1489</v>
      </c>
      <c r="F749" s="195" t="s">
        <v>1490</v>
      </c>
      <c r="G749" s="196" t="s">
        <v>116</v>
      </c>
      <c r="H749" s="197">
        <v>1</v>
      </c>
      <c r="I749" s="198"/>
      <c r="J749" s="199">
        <f>ROUND(I749*H749,2)</f>
        <v>0</v>
      </c>
      <c r="K749" s="195" t="s">
        <v>109</v>
      </c>
      <c r="L749" s="38"/>
      <c r="M749" s="200" t="s">
        <v>1</v>
      </c>
      <c r="N749" s="201" t="s">
        <v>42</v>
      </c>
      <c r="O749" s="74"/>
      <c r="P749" s="202">
        <f>O749*H749</f>
        <v>0</v>
      </c>
      <c r="Q749" s="202">
        <v>0</v>
      </c>
      <c r="R749" s="202">
        <f>Q749*H749</f>
        <v>0</v>
      </c>
      <c r="S749" s="202">
        <v>0</v>
      </c>
      <c r="T749" s="203">
        <f>S749*H749</f>
        <v>0</v>
      </c>
      <c r="AR749" s="12" t="s">
        <v>110</v>
      </c>
      <c r="AT749" s="12" t="s">
        <v>105</v>
      </c>
      <c r="AU749" s="12" t="s">
        <v>78</v>
      </c>
      <c r="AY749" s="12" t="s">
        <v>102</v>
      </c>
      <c r="BE749" s="204">
        <f>IF(N749="základní",J749,0)</f>
        <v>0</v>
      </c>
      <c r="BF749" s="204">
        <f>IF(N749="snížená",J749,0)</f>
        <v>0</v>
      </c>
      <c r="BG749" s="204">
        <f>IF(N749="zákl. přenesená",J749,0)</f>
        <v>0</v>
      </c>
      <c r="BH749" s="204">
        <f>IF(N749="sníž. přenesená",J749,0)</f>
        <v>0</v>
      </c>
      <c r="BI749" s="204">
        <f>IF(N749="nulová",J749,0)</f>
        <v>0</v>
      </c>
      <c r="BJ749" s="12" t="s">
        <v>76</v>
      </c>
      <c r="BK749" s="204">
        <f>ROUND(I749*H749,2)</f>
        <v>0</v>
      </c>
      <c r="BL749" s="12" t="s">
        <v>110</v>
      </c>
      <c r="BM749" s="12" t="s">
        <v>1491</v>
      </c>
    </row>
    <row r="750" s="1" customFormat="1">
      <c r="B750" s="33"/>
      <c r="C750" s="34"/>
      <c r="D750" s="205" t="s">
        <v>112</v>
      </c>
      <c r="E750" s="34"/>
      <c r="F750" s="206" t="s">
        <v>1492</v>
      </c>
      <c r="G750" s="34"/>
      <c r="H750" s="34"/>
      <c r="I750" s="120"/>
      <c r="J750" s="34"/>
      <c r="K750" s="34"/>
      <c r="L750" s="38"/>
      <c r="M750" s="207"/>
      <c r="N750" s="74"/>
      <c r="O750" s="74"/>
      <c r="P750" s="74"/>
      <c r="Q750" s="74"/>
      <c r="R750" s="74"/>
      <c r="S750" s="74"/>
      <c r="T750" s="75"/>
      <c r="AT750" s="12" t="s">
        <v>112</v>
      </c>
      <c r="AU750" s="12" t="s">
        <v>78</v>
      </c>
    </row>
    <row r="751" s="1" customFormat="1">
      <c r="B751" s="33"/>
      <c r="C751" s="34"/>
      <c r="D751" s="205" t="s">
        <v>119</v>
      </c>
      <c r="E751" s="34"/>
      <c r="F751" s="208" t="s">
        <v>1412</v>
      </c>
      <c r="G751" s="34"/>
      <c r="H751" s="34"/>
      <c r="I751" s="120"/>
      <c r="J751" s="34"/>
      <c r="K751" s="34"/>
      <c r="L751" s="38"/>
      <c r="M751" s="207"/>
      <c r="N751" s="74"/>
      <c r="O751" s="74"/>
      <c r="P751" s="74"/>
      <c r="Q751" s="74"/>
      <c r="R751" s="74"/>
      <c r="S751" s="74"/>
      <c r="T751" s="75"/>
      <c r="AT751" s="12" t="s">
        <v>119</v>
      </c>
      <c r="AU751" s="12" t="s">
        <v>78</v>
      </c>
    </row>
    <row r="752" s="1" customFormat="1" ht="22.5" customHeight="1">
      <c r="B752" s="33"/>
      <c r="C752" s="193" t="s">
        <v>1493</v>
      </c>
      <c r="D752" s="193" t="s">
        <v>105</v>
      </c>
      <c r="E752" s="194" t="s">
        <v>1494</v>
      </c>
      <c r="F752" s="195" t="s">
        <v>1495</v>
      </c>
      <c r="G752" s="196" t="s">
        <v>108</v>
      </c>
      <c r="H752" s="197">
        <v>1</v>
      </c>
      <c r="I752" s="198"/>
      <c r="J752" s="199">
        <f>ROUND(I752*H752,2)</f>
        <v>0</v>
      </c>
      <c r="K752" s="195" t="s">
        <v>109</v>
      </c>
      <c r="L752" s="38"/>
      <c r="M752" s="200" t="s">
        <v>1</v>
      </c>
      <c r="N752" s="201" t="s">
        <v>42</v>
      </c>
      <c r="O752" s="74"/>
      <c r="P752" s="202">
        <f>O752*H752</f>
        <v>0</v>
      </c>
      <c r="Q752" s="202">
        <v>0</v>
      </c>
      <c r="R752" s="202">
        <f>Q752*H752</f>
        <v>0</v>
      </c>
      <c r="S752" s="202">
        <v>0</v>
      </c>
      <c r="T752" s="203">
        <f>S752*H752</f>
        <v>0</v>
      </c>
      <c r="AR752" s="12" t="s">
        <v>110</v>
      </c>
      <c r="AT752" s="12" t="s">
        <v>105</v>
      </c>
      <c r="AU752" s="12" t="s">
        <v>78</v>
      </c>
      <c r="AY752" s="12" t="s">
        <v>102</v>
      </c>
      <c r="BE752" s="204">
        <f>IF(N752="základní",J752,0)</f>
        <v>0</v>
      </c>
      <c r="BF752" s="204">
        <f>IF(N752="snížená",J752,0)</f>
        <v>0</v>
      </c>
      <c r="BG752" s="204">
        <f>IF(N752="zákl. přenesená",J752,0)</f>
        <v>0</v>
      </c>
      <c r="BH752" s="204">
        <f>IF(N752="sníž. přenesená",J752,0)</f>
        <v>0</v>
      </c>
      <c r="BI752" s="204">
        <f>IF(N752="nulová",J752,0)</f>
        <v>0</v>
      </c>
      <c r="BJ752" s="12" t="s">
        <v>76</v>
      </c>
      <c r="BK752" s="204">
        <f>ROUND(I752*H752,2)</f>
        <v>0</v>
      </c>
      <c r="BL752" s="12" t="s">
        <v>110</v>
      </c>
      <c r="BM752" s="12" t="s">
        <v>1496</v>
      </c>
    </row>
    <row r="753" s="1" customFormat="1">
      <c r="B753" s="33"/>
      <c r="C753" s="34"/>
      <c r="D753" s="205" t="s">
        <v>112</v>
      </c>
      <c r="E753" s="34"/>
      <c r="F753" s="206" t="s">
        <v>1497</v>
      </c>
      <c r="G753" s="34"/>
      <c r="H753" s="34"/>
      <c r="I753" s="120"/>
      <c r="J753" s="34"/>
      <c r="K753" s="34"/>
      <c r="L753" s="38"/>
      <c r="M753" s="207"/>
      <c r="N753" s="74"/>
      <c r="O753" s="74"/>
      <c r="P753" s="74"/>
      <c r="Q753" s="74"/>
      <c r="R753" s="74"/>
      <c r="S753" s="74"/>
      <c r="T753" s="75"/>
      <c r="AT753" s="12" t="s">
        <v>112</v>
      </c>
      <c r="AU753" s="12" t="s">
        <v>78</v>
      </c>
    </row>
    <row r="754" s="1" customFormat="1">
      <c r="B754" s="33"/>
      <c r="C754" s="34"/>
      <c r="D754" s="205" t="s">
        <v>119</v>
      </c>
      <c r="E754" s="34"/>
      <c r="F754" s="208" t="s">
        <v>1498</v>
      </c>
      <c r="G754" s="34"/>
      <c r="H754" s="34"/>
      <c r="I754" s="120"/>
      <c r="J754" s="34"/>
      <c r="K754" s="34"/>
      <c r="L754" s="38"/>
      <c r="M754" s="207"/>
      <c r="N754" s="74"/>
      <c r="O754" s="74"/>
      <c r="P754" s="74"/>
      <c r="Q754" s="74"/>
      <c r="R754" s="74"/>
      <c r="S754" s="74"/>
      <c r="T754" s="75"/>
      <c r="AT754" s="12" t="s">
        <v>119</v>
      </c>
      <c r="AU754" s="12" t="s">
        <v>78</v>
      </c>
    </row>
    <row r="755" s="1" customFormat="1" ht="22.5" customHeight="1">
      <c r="B755" s="33"/>
      <c r="C755" s="193" t="s">
        <v>1499</v>
      </c>
      <c r="D755" s="193" t="s">
        <v>105</v>
      </c>
      <c r="E755" s="194" t="s">
        <v>1500</v>
      </c>
      <c r="F755" s="195" t="s">
        <v>1501</v>
      </c>
      <c r="G755" s="196" t="s">
        <v>108</v>
      </c>
      <c r="H755" s="197">
        <v>1</v>
      </c>
      <c r="I755" s="198"/>
      <c r="J755" s="199">
        <f>ROUND(I755*H755,2)</f>
        <v>0</v>
      </c>
      <c r="K755" s="195" t="s">
        <v>109</v>
      </c>
      <c r="L755" s="38"/>
      <c r="M755" s="200" t="s">
        <v>1</v>
      </c>
      <c r="N755" s="201" t="s">
        <v>42</v>
      </c>
      <c r="O755" s="74"/>
      <c r="P755" s="202">
        <f>O755*H755</f>
        <v>0</v>
      </c>
      <c r="Q755" s="202">
        <v>0</v>
      </c>
      <c r="R755" s="202">
        <f>Q755*H755</f>
        <v>0</v>
      </c>
      <c r="S755" s="202">
        <v>0</v>
      </c>
      <c r="T755" s="203">
        <f>S755*H755</f>
        <v>0</v>
      </c>
      <c r="AR755" s="12" t="s">
        <v>110</v>
      </c>
      <c r="AT755" s="12" t="s">
        <v>105</v>
      </c>
      <c r="AU755" s="12" t="s">
        <v>78</v>
      </c>
      <c r="AY755" s="12" t="s">
        <v>102</v>
      </c>
      <c r="BE755" s="204">
        <f>IF(N755="základní",J755,0)</f>
        <v>0</v>
      </c>
      <c r="BF755" s="204">
        <f>IF(N755="snížená",J755,0)</f>
        <v>0</v>
      </c>
      <c r="BG755" s="204">
        <f>IF(N755="zákl. přenesená",J755,0)</f>
        <v>0</v>
      </c>
      <c r="BH755" s="204">
        <f>IF(N755="sníž. přenesená",J755,0)</f>
        <v>0</v>
      </c>
      <c r="BI755" s="204">
        <f>IF(N755="nulová",J755,0)</f>
        <v>0</v>
      </c>
      <c r="BJ755" s="12" t="s">
        <v>76</v>
      </c>
      <c r="BK755" s="204">
        <f>ROUND(I755*H755,2)</f>
        <v>0</v>
      </c>
      <c r="BL755" s="12" t="s">
        <v>110</v>
      </c>
      <c r="BM755" s="12" t="s">
        <v>1502</v>
      </c>
    </row>
    <row r="756" s="1" customFormat="1">
      <c r="B756" s="33"/>
      <c r="C756" s="34"/>
      <c r="D756" s="205" t="s">
        <v>112</v>
      </c>
      <c r="E756" s="34"/>
      <c r="F756" s="206" t="s">
        <v>1503</v>
      </c>
      <c r="G756" s="34"/>
      <c r="H756" s="34"/>
      <c r="I756" s="120"/>
      <c r="J756" s="34"/>
      <c r="K756" s="34"/>
      <c r="L756" s="38"/>
      <c r="M756" s="207"/>
      <c r="N756" s="74"/>
      <c r="O756" s="74"/>
      <c r="P756" s="74"/>
      <c r="Q756" s="74"/>
      <c r="R756" s="74"/>
      <c r="S756" s="74"/>
      <c r="T756" s="75"/>
      <c r="AT756" s="12" t="s">
        <v>112</v>
      </c>
      <c r="AU756" s="12" t="s">
        <v>78</v>
      </c>
    </row>
    <row r="757" s="1" customFormat="1">
      <c r="B757" s="33"/>
      <c r="C757" s="34"/>
      <c r="D757" s="205" t="s">
        <v>119</v>
      </c>
      <c r="E757" s="34"/>
      <c r="F757" s="208" t="s">
        <v>1504</v>
      </c>
      <c r="G757" s="34"/>
      <c r="H757" s="34"/>
      <c r="I757" s="120"/>
      <c r="J757" s="34"/>
      <c r="K757" s="34"/>
      <c r="L757" s="38"/>
      <c r="M757" s="207"/>
      <c r="N757" s="74"/>
      <c r="O757" s="74"/>
      <c r="P757" s="74"/>
      <c r="Q757" s="74"/>
      <c r="R757" s="74"/>
      <c r="S757" s="74"/>
      <c r="T757" s="75"/>
      <c r="AT757" s="12" t="s">
        <v>119</v>
      </c>
      <c r="AU757" s="12" t="s">
        <v>78</v>
      </c>
    </row>
    <row r="758" s="1" customFormat="1" ht="22.5" customHeight="1">
      <c r="B758" s="33"/>
      <c r="C758" s="193" t="s">
        <v>1505</v>
      </c>
      <c r="D758" s="193" t="s">
        <v>105</v>
      </c>
      <c r="E758" s="194" t="s">
        <v>1506</v>
      </c>
      <c r="F758" s="195" t="s">
        <v>1507</v>
      </c>
      <c r="G758" s="196" t="s">
        <v>108</v>
      </c>
      <c r="H758" s="197">
        <v>1</v>
      </c>
      <c r="I758" s="198"/>
      <c r="J758" s="199">
        <f>ROUND(I758*H758,2)</f>
        <v>0</v>
      </c>
      <c r="K758" s="195" t="s">
        <v>109</v>
      </c>
      <c r="L758" s="38"/>
      <c r="M758" s="200" t="s">
        <v>1</v>
      </c>
      <c r="N758" s="201" t="s">
        <v>42</v>
      </c>
      <c r="O758" s="74"/>
      <c r="P758" s="202">
        <f>O758*H758</f>
        <v>0</v>
      </c>
      <c r="Q758" s="202">
        <v>0</v>
      </c>
      <c r="R758" s="202">
        <f>Q758*H758</f>
        <v>0</v>
      </c>
      <c r="S758" s="202">
        <v>0</v>
      </c>
      <c r="T758" s="203">
        <f>S758*H758</f>
        <v>0</v>
      </c>
      <c r="AR758" s="12" t="s">
        <v>110</v>
      </c>
      <c r="AT758" s="12" t="s">
        <v>105</v>
      </c>
      <c r="AU758" s="12" t="s">
        <v>78</v>
      </c>
      <c r="AY758" s="12" t="s">
        <v>102</v>
      </c>
      <c r="BE758" s="204">
        <f>IF(N758="základní",J758,0)</f>
        <v>0</v>
      </c>
      <c r="BF758" s="204">
        <f>IF(N758="snížená",J758,0)</f>
        <v>0</v>
      </c>
      <c r="BG758" s="204">
        <f>IF(N758="zákl. přenesená",J758,0)</f>
        <v>0</v>
      </c>
      <c r="BH758" s="204">
        <f>IF(N758="sníž. přenesená",J758,0)</f>
        <v>0</v>
      </c>
      <c r="BI758" s="204">
        <f>IF(N758="nulová",J758,0)</f>
        <v>0</v>
      </c>
      <c r="BJ758" s="12" t="s">
        <v>76</v>
      </c>
      <c r="BK758" s="204">
        <f>ROUND(I758*H758,2)</f>
        <v>0</v>
      </c>
      <c r="BL758" s="12" t="s">
        <v>110</v>
      </c>
      <c r="BM758" s="12" t="s">
        <v>1508</v>
      </c>
    </row>
    <row r="759" s="1" customFormat="1">
      <c r="B759" s="33"/>
      <c r="C759" s="34"/>
      <c r="D759" s="205" t="s">
        <v>112</v>
      </c>
      <c r="E759" s="34"/>
      <c r="F759" s="206" t="s">
        <v>1509</v>
      </c>
      <c r="G759" s="34"/>
      <c r="H759" s="34"/>
      <c r="I759" s="120"/>
      <c r="J759" s="34"/>
      <c r="K759" s="34"/>
      <c r="L759" s="38"/>
      <c r="M759" s="207"/>
      <c r="N759" s="74"/>
      <c r="O759" s="74"/>
      <c r="P759" s="74"/>
      <c r="Q759" s="74"/>
      <c r="R759" s="74"/>
      <c r="S759" s="74"/>
      <c r="T759" s="75"/>
      <c r="AT759" s="12" t="s">
        <v>112</v>
      </c>
      <c r="AU759" s="12" t="s">
        <v>78</v>
      </c>
    </row>
    <row r="760" s="1" customFormat="1">
      <c r="B760" s="33"/>
      <c r="C760" s="34"/>
      <c r="D760" s="205" t="s">
        <v>119</v>
      </c>
      <c r="E760" s="34"/>
      <c r="F760" s="208" t="s">
        <v>1498</v>
      </c>
      <c r="G760" s="34"/>
      <c r="H760" s="34"/>
      <c r="I760" s="120"/>
      <c r="J760" s="34"/>
      <c r="K760" s="34"/>
      <c r="L760" s="38"/>
      <c r="M760" s="207"/>
      <c r="N760" s="74"/>
      <c r="O760" s="74"/>
      <c r="P760" s="74"/>
      <c r="Q760" s="74"/>
      <c r="R760" s="74"/>
      <c r="S760" s="74"/>
      <c r="T760" s="75"/>
      <c r="AT760" s="12" t="s">
        <v>119</v>
      </c>
      <c r="AU760" s="12" t="s">
        <v>78</v>
      </c>
    </row>
    <row r="761" s="1" customFormat="1" ht="22.5" customHeight="1">
      <c r="B761" s="33"/>
      <c r="C761" s="193" t="s">
        <v>1510</v>
      </c>
      <c r="D761" s="193" t="s">
        <v>105</v>
      </c>
      <c r="E761" s="194" t="s">
        <v>1511</v>
      </c>
      <c r="F761" s="195" t="s">
        <v>1512</v>
      </c>
      <c r="G761" s="196" t="s">
        <v>108</v>
      </c>
      <c r="H761" s="197">
        <v>1</v>
      </c>
      <c r="I761" s="198"/>
      <c r="J761" s="199">
        <f>ROUND(I761*H761,2)</f>
        <v>0</v>
      </c>
      <c r="K761" s="195" t="s">
        <v>109</v>
      </c>
      <c r="L761" s="38"/>
      <c r="M761" s="200" t="s">
        <v>1</v>
      </c>
      <c r="N761" s="201" t="s">
        <v>42</v>
      </c>
      <c r="O761" s="74"/>
      <c r="P761" s="202">
        <f>O761*H761</f>
        <v>0</v>
      </c>
      <c r="Q761" s="202">
        <v>0</v>
      </c>
      <c r="R761" s="202">
        <f>Q761*H761</f>
        <v>0</v>
      </c>
      <c r="S761" s="202">
        <v>0</v>
      </c>
      <c r="T761" s="203">
        <f>S761*H761</f>
        <v>0</v>
      </c>
      <c r="AR761" s="12" t="s">
        <v>110</v>
      </c>
      <c r="AT761" s="12" t="s">
        <v>105</v>
      </c>
      <c r="AU761" s="12" t="s">
        <v>78</v>
      </c>
      <c r="AY761" s="12" t="s">
        <v>102</v>
      </c>
      <c r="BE761" s="204">
        <f>IF(N761="základní",J761,0)</f>
        <v>0</v>
      </c>
      <c r="BF761" s="204">
        <f>IF(N761="snížená",J761,0)</f>
        <v>0</v>
      </c>
      <c r="BG761" s="204">
        <f>IF(N761="zákl. přenesená",J761,0)</f>
        <v>0</v>
      </c>
      <c r="BH761" s="204">
        <f>IF(N761="sníž. přenesená",J761,0)</f>
        <v>0</v>
      </c>
      <c r="BI761" s="204">
        <f>IF(N761="nulová",J761,0)</f>
        <v>0</v>
      </c>
      <c r="BJ761" s="12" t="s">
        <v>76</v>
      </c>
      <c r="BK761" s="204">
        <f>ROUND(I761*H761,2)</f>
        <v>0</v>
      </c>
      <c r="BL761" s="12" t="s">
        <v>110</v>
      </c>
      <c r="BM761" s="12" t="s">
        <v>1513</v>
      </c>
    </row>
    <row r="762" s="1" customFormat="1">
      <c r="B762" s="33"/>
      <c r="C762" s="34"/>
      <c r="D762" s="205" t="s">
        <v>112</v>
      </c>
      <c r="E762" s="34"/>
      <c r="F762" s="206" t="s">
        <v>1514</v>
      </c>
      <c r="G762" s="34"/>
      <c r="H762" s="34"/>
      <c r="I762" s="120"/>
      <c r="J762" s="34"/>
      <c r="K762" s="34"/>
      <c r="L762" s="38"/>
      <c r="M762" s="207"/>
      <c r="N762" s="74"/>
      <c r="O762" s="74"/>
      <c r="P762" s="74"/>
      <c r="Q762" s="74"/>
      <c r="R762" s="74"/>
      <c r="S762" s="74"/>
      <c r="T762" s="75"/>
      <c r="AT762" s="12" t="s">
        <v>112</v>
      </c>
      <c r="AU762" s="12" t="s">
        <v>78</v>
      </c>
    </row>
    <row r="763" s="1" customFormat="1">
      <c r="B763" s="33"/>
      <c r="C763" s="34"/>
      <c r="D763" s="205" t="s">
        <v>119</v>
      </c>
      <c r="E763" s="34"/>
      <c r="F763" s="208" t="s">
        <v>1504</v>
      </c>
      <c r="G763" s="34"/>
      <c r="H763" s="34"/>
      <c r="I763" s="120"/>
      <c r="J763" s="34"/>
      <c r="K763" s="34"/>
      <c r="L763" s="38"/>
      <c r="M763" s="207"/>
      <c r="N763" s="74"/>
      <c r="O763" s="74"/>
      <c r="P763" s="74"/>
      <c r="Q763" s="74"/>
      <c r="R763" s="74"/>
      <c r="S763" s="74"/>
      <c r="T763" s="75"/>
      <c r="AT763" s="12" t="s">
        <v>119</v>
      </c>
      <c r="AU763" s="12" t="s">
        <v>78</v>
      </c>
    </row>
    <row r="764" s="1" customFormat="1" ht="22.5" customHeight="1">
      <c r="B764" s="33"/>
      <c r="C764" s="193" t="s">
        <v>1515</v>
      </c>
      <c r="D764" s="193" t="s">
        <v>105</v>
      </c>
      <c r="E764" s="194" t="s">
        <v>1516</v>
      </c>
      <c r="F764" s="195" t="s">
        <v>1517</v>
      </c>
      <c r="G764" s="196" t="s">
        <v>1518</v>
      </c>
      <c r="H764" s="197">
        <v>1</v>
      </c>
      <c r="I764" s="198"/>
      <c r="J764" s="199">
        <f>ROUND(I764*H764,2)</f>
        <v>0</v>
      </c>
      <c r="K764" s="195" t="s">
        <v>109</v>
      </c>
      <c r="L764" s="38"/>
      <c r="M764" s="200" t="s">
        <v>1</v>
      </c>
      <c r="N764" s="201" t="s">
        <v>42</v>
      </c>
      <c r="O764" s="74"/>
      <c r="P764" s="202">
        <f>O764*H764</f>
        <v>0</v>
      </c>
      <c r="Q764" s="202">
        <v>0</v>
      </c>
      <c r="R764" s="202">
        <f>Q764*H764</f>
        <v>0</v>
      </c>
      <c r="S764" s="202">
        <v>0</v>
      </c>
      <c r="T764" s="203">
        <f>S764*H764</f>
        <v>0</v>
      </c>
      <c r="AR764" s="12" t="s">
        <v>110</v>
      </c>
      <c r="AT764" s="12" t="s">
        <v>105</v>
      </c>
      <c r="AU764" s="12" t="s">
        <v>78</v>
      </c>
      <c r="AY764" s="12" t="s">
        <v>102</v>
      </c>
      <c r="BE764" s="204">
        <f>IF(N764="základní",J764,0)</f>
        <v>0</v>
      </c>
      <c r="BF764" s="204">
        <f>IF(N764="snížená",J764,0)</f>
        <v>0</v>
      </c>
      <c r="BG764" s="204">
        <f>IF(N764="zákl. přenesená",J764,0)</f>
        <v>0</v>
      </c>
      <c r="BH764" s="204">
        <f>IF(N764="sníž. přenesená",J764,0)</f>
        <v>0</v>
      </c>
      <c r="BI764" s="204">
        <f>IF(N764="nulová",J764,0)</f>
        <v>0</v>
      </c>
      <c r="BJ764" s="12" t="s">
        <v>76</v>
      </c>
      <c r="BK764" s="204">
        <f>ROUND(I764*H764,2)</f>
        <v>0</v>
      </c>
      <c r="BL764" s="12" t="s">
        <v>110</v>
      </c>
      <c r="BM764" s="12" t="s">
        <v>1519</v>
      </c>
    </row>
    <row r="765" s="1" customFormat="1">
      <c r="B765" s="33"/>
      <c r="C765" s="34"/>
      <c r="D765" s="205" t="s">
        <v>112</v>
      </c>
      <c r="E765" s="34"/>
      <c r="F765" s="206" t="s">
        <v>1520</v>
      </c>
      <c r="G765" s="34"/>
      <c r="H765" s="34"/>
      <c r="I765" s="120"/>
      <c r="J765" s="34"/>
      <c r="K765" s="34"/>
      <c r="L765" s="38"/>
      <c r="M765" s="207"/>
      <c r="N765" s="74"/>
      <c r="O765" s="74"/>
      <c r="P765" s="74"/>
      <c r="Q765" s="74"/>
      <c r="R765" s="74"/>
      <c r="S765" s="74"/>
      <c r="T765" s="75"/>
      <c r="AT765" s="12" t="s">
        <v>112</v>
      </c>
      <c r="AU765" s="12" t="s">
        <v>78</v>
      </c>
    </row>
    <row r="766" s="1" customFormat="1">
      <c r="B766" s="33"/>
      <c r="C766" s="34"/>
      <c r="D766" s="205" t="s">
        <v>119</v>
      </c>
      <c r="E766" s="34"/>
      <c r="F766" s="208" t="s">
        <v>1521</v>
      </c>
      <c r="G766" s="34"/>
      <c r="H766" s="34"/>
      <c r="I766" s="120"/>
      <c r="J766" s="34"/>
      <c r="K766" s="34"/>
      <c r="L766" s="38"/>
      <c r="M766" s="207"/>
      <c r="N766" s="74"/>
      <c r="O766" s="74"/>
      <c r="P766" s="74"/>
      <c r="Q766" s="74"/>
      <c r="R766" s="74"/>
      <c r="S766" s="74"/>
      <c r="T766" s="75"/>
      <c r="AT766" s="12" t="s">
        <v>119</v>
      </c>
      <c r="AU766" s="12" t="s">
        <v>78</v>
      </c>
    </row>
    <row r="767" s="1" customFormat="1" ht="22.5" customHeight="1">
      <c r="B767" s="33"/>
      <c r="C767" s="193" t="s">
        <v>1522</v>
      </c>
      <c r="D767" s="193" t="s">
        <v>105</v>
      </c>
      <c r="E767" s="194" t="s">
        <v>1523</v>
      </c>
      <c r="F767" s="195" t="s">
        <v>1524</v>
      </c>
      <c r="G767" s="196" t="s">
        <v>1518</v>
      </c>
      <c r="H767" s="197">
        <v>1</v>
      </c>
      <c r="I767" s="198"/>
      <c r="J767" s="199">
        <f>ROUND(I767*H767,2)</f>
        <v>0</v>
      </c>
      <c r="K767" s="195" t="s">
        <v>109</v>
      </c>
      <c r="L767" s="38"/>
      <c r="M767" s="200" t="s">
        <v>1</v>
      </c>
      <c r="N767" s="201" t="s">
        <v>42</v>
      </c>
      <c r="O767" s="74"/>
      <c r="P767" s="202">
        <f>O767*H767</f>
        <v>0</v>
      </c>
      <c r="Q767" s="202">
        <v>0</v>
      </c>
      <c r="R767" s="202">
        <f>Q767*H767</f>
        <v>0</v>
      </c>
      <c r="S767" s="202">
        <v>0</v>
      </c>
      <c r="T767" s="203">
        <f>S767*H767</f>
        <v>0</v>
      </c>
      <c r="AR767" s="12" t="s">
        <v>110</v>
      </c>
      <c r="AT767" s="12" t="s">
        <v>105</v>
      </c>
      <c r="AU767" s="12" t="s">
        <v>78</v>
      </c>
      <c r="AY767" s="12" t="s">
        <v>102</v>
      </c>
      <c r="BE767" s="204">
        <f>IF(N767="základní",J767,0)</f>
        <v>0</v>
      </c>
      <c r="BF767" s="204">
        <f>IF(N767="snížená",J767,0)</f>
        <v>0</v>
      </c>
      <c r="BG767" s="204">
        <f>IF(N767="zákl. přenesená",J767,0)</f>
        <v>0</v>
      </c>
      <c r="BH767" s="204">
        <f>IF(N767="sníž. přenesená",J767,0)</f>
        <v>0</v>
      </c>
      <c r="BI767" s="204">
        <f>IF(N767="nulová",J767,0)</f>
        <v>0</v>
      </c>
      <c r="BJ767" s="12" t="s">
        <v>76</v>
      </c>
      <c r="BK767" s="204">
        <f>ROUND(I767*H767,2)</f>
        <v>0</v>
      </c>
      <c r="BL767" s="12" t="s">
        <v>110</v>
      </c>
      <c r="BM767" s="12" t="s">
        <v>1525</v>
      </c>
    </row>
    <row r="768" s="1" customFormat="1">
      <c r="B768" s="33"/>
      <c r="C768" s="34"/>
      <c r="D768" s="205" t="s">
        <v>112</v>
      </c>
      <c r="E768" s="34"/>
      <c r="F768" s="206" t="s">
        <v>1526</v>
      </c>
      <c r="G768" s="34"/>
      <c r="H768" s="34"/>
      <c r="I768" s="120"/>
      <c r="J768" s="34"/>
      <c r="K768" s="34"/>
      <c r="L768" s="38"/>
      <c r="M768" s="207"/>
      <c r="N768" s="74"/>
      <c r="O768" s="74"/>
      <c r="P768" s="74"/>
      <c r="Q768" s="74"/>
      <c r="R768" s="74"/>
      <c r="S768" s="74"/>
      <c r="T768" s="75"/>
      <c r="AT768" s="12" t="s">
        <v>112</v>
      </c>
      <c r="AU768" s="12" t="s">
        <v>78</v>
      </c>
    </row>
    <row r="769" s="1" customFormat="1">
      <c r="B769" s="33"/>
      <c r="C769" s="34"/>
      <c r="D769" s="205" t="s">
        <v>119</v>
      </c>
      <c r="E769" s="34"/>
      <c r="F769" s="208" t="s">
        <v>1521</v>
      </c>
      <c r="G769" s="34"/>
      <c r="H769" s="34"/>
      <c r="I769" s="120"/>
      <c r="J769" s="34"/>
      <c r="K769" s="34"/>
      <c r="L769" s="38"/>
      <c r="M769" s="207"/>
      <c r="N769" s="74"/>
      <c r="O769" s="74"/>
      <c r="P769" s="74"/>
      <c r="Q769" s="74"/>
      <c r="R769" s="74"/>
      <c r="S769" s="74"/>
      <c r="T769" s="75"/>
      <c r="AT769" s="12" t="s">
        <v>119</v>
      </c>
      <c r="AU769" s="12" t="s">
        <v>78</v>
      </c>
    </row>
    <row r="770" s="1" customFormat="1" ht="22.5" customHeight="1">
      <c r="B770" s="33"/>
      <c r="C770" s="193" t="s">
        <v>1527</v>
      </c>
      <c r="D770" s="193" t="s">
        <v>105</v>
      </c>
      <c r="E770" s="194" t="s">
        <v>1528</v>
      </c>
      <c r="F770" s="195" t="s">
        <v>1529</v>
      </c>
      <c r="G770" s="196" t="s">
        <v>1518</v>
      </c>
      <c r="H770" s="197">
        <v>1</v>
      </c>
      <c r="I770" s="198"/>
      <c r="J770" s="199">
        <f>ROUND(I770*H770,2)</f>
        <v>0</v>
      </c>
      <c r="K770" s="195" t="s">
        <v>109</v>
      </c>
      <c r="L770" s="38"/>
      <c r="M770" s="200" t="s">
        <v>1</v>
      </c>
      <c r="N770" s="201" t="s">
        <v>42</v>
      </c>
      <c r="O770" s="74"/>
      <c r="P770" s="202">
        <f>O770*H770</f>
        <v>0</v>
      </c>
      <c r="Q770" s="202">
        <v>0</v>
      </c>
      <c r="R770" s="202">
        <f>Q770*H770</f>
        <v>0</v>
      </c>
      <c r="S770" s="202">
        <v>0</v>
      </c>
      <c r="T770" s="203">
        <f>S770*H770</f>
        <v>0</v>
      </c>
      <c r="AR770" s="12" t="s">
        <v>110</v>
      </c>
      <c r="AT770" s="12" t="s">
        <v>105</v>
      </c>
      <c r="AU770" s="12" t="s">
        <v>78</v>
      </c>
      <c r="AY770" s="12" t="s">
        <v>102</v>
      </c>
      <c r="BE770" s="204">
        <f>IF(N770="základní",J770,0)</f>
        <v>0</v>
      </c>
      <c r="BF770" s="204">
        <f>IF(N770="snížená",J770,0)</f>
        <v>0</v>
      </c>
      <c r="BG770" s="204">
        <f>IF(N770="zákl. přenesená",J770,0)</f>
        <v>0</v>
      </c>
      <c r="BH770" s="204">
        <f>IF(N770="sníž. přenesená",J770,0)</f>
        <v>0</v>
      </c>
      <c r="BI770" s="204">
        <f>IF(N770="nulová",J770,0)</f>
        <v>0</v>
      </c>
      <c r="BJ770" s="12" t="s">
        <v>76</v>
      </c>
      <c r="BK770" s="204">
        <f>ROUND(I770*H770,2)</f>
        <v>0</v>
      </c>
      <c r="BL770" s="12" t="s">
        <v>110</v>
      </c>
      <c r="BM770" s="12" t="s">
        <v>1530</v>
      </c>
    </row>
    <row r="771" s="1" customFormat="1">
      <c r="B771" s="33"/>
      <c r="C771" s="34"/>
      <c r="D771" s="205" t="s">
        <v>112</v>
      </c>
      <c r="E771" s="34"/>
      <c r="F771" s="206" t="s">
        <v>1531</v>
      </c>
      <c r="G771" s="34"/>
      <c r="H771" s="34"/>
      <c r="I771" s="120"/>
      <c r="J771" s="34"/>
      <c r="K771" s="34"/>
      <c r="L771" s="38"/>
      <c r="M771" s="207"/>
      <c r="N771" s="74"/>
      <c r="O771" s="74"/>
      <c r="P771" s="74"/>
      <c r="Q771" s="74"/>
      <c r="R771" s="74"/>
      <c r="S771" s="74"/>
      <c r="T771" s="75"/>
      <c r="AT771" s="12" t="s">
        <v>112</v>
      </c>
      <c r="AU771" s="12" t="s">
        <v>78</v>
      </c>
    </row>
    <row r="772" s="1" customFormat="1">
      <c r="B772" s="33"/>
      <c r="C772" s="34"/>
      <c r="D772" s="205" t="s">
        <v>119</v>
      </c>
      <c r="E772" s="34"/>
      <c r="F772" s="208" t="s">
        <v>1521</v>
      </c>
      <c r="G772" s="34"/>
      <c r="H772" s="34"/>
      <c r="I772" s="120"/>
      <c r="J772" s="34"/>
      <c r="K772" s="34"/>
      <c r="L772" s="38"/>
      <c r="M772" s="207"/>
      <c r="N772" s="74"/>
      <c r="O772" s="74"/>
      <c r="P772" s="74"/>
      <c r="Q772" s="74"/>
      <c r="R772" s="74"/>
      <c r="S772" s="74"/>
      <c r="T772" s="75"/>
      <c r="AT772" s="12" t="s">
        <v>119</v>
      </c>
      <c r="AU772" s="12" t="s">
        <v>78</v>
      </c>
    </row>
    <row r="773" s="1" customFormat="1" ht="22.5" customHeight="1">
      <c r="B773" s="33"/>
      <c r="C773" s="193" t="s">
        <v>1532</v>
      </c>
      <c r="D773" s="193" t="s">
        <v>105</v>
      </c>
      <c r="E773" s="194" t="s">
        <v>1533</v>
      </c>
      <c r="F773" s="195" t="s">
        <v>1534</v>
      </c>
      <c r="G773" s="196" t="s">
        <v>1518</v>
      </c>
      <c r="H773" s="197">
        <v>1</v>
      </c>
      <c r="I773" s="198"/>
      <c r="J773" s="199">
        <f>ROUND(I773*H773,2)</f>
        <v>0</v>
      </c>
      <c r="K773" s="195" t="s">
        <v>109</v>
      </c>
      <c r="L773" s="38"/>
      <c r="M773" s="200" t="s">
        <v>1</v>
      </c>
      <c r="N773" s="201" t="s">
        <v>42</v>
      </c>
      <c r="O773" s="74"/>
      <c r="P773" s="202">
        <f>O773*H773</f>
        <v>0</v>
      </c>
      <c r="Q773" s="202">
        <v>0</v>
      </c>
      <c r="R773" s="202">
        <f>Q773*H773</f>
        <v>0</v>
      </c>
      <c r="S773" s="202">
        <v>0</v>
      </c>
      <c r="T773" s="203">
        <f>S773*H773</f>
        <v>0</v>
      </c>
      <c r="AR773" s="12" t="s">
        <v>110</v>
      </c>
      <c r="AT773" s="12" t="s">
        <v>105</v>
      </c>
      <c r="AU773" s="12" t="s">
        <v>78</v>
      </c>
      <c r="AY773" s="12" t="s">
        <v>102</v>
      </c>
      <c r="BE773" s="204">
        <f>IF(N773="základní",J773,0)</f>
        <v>0</v>
      </c>
      <c r="BF773" s="204">
        <f>IF(N773="snížená",J773,0)</f>
        <v>0</v>
      </c>
      <c r="BG773" s="204">
        <f>IF(N773="zákl. přenesená",J773,0)</f>
        <v>0</v>
      </c>
      <c r="BH773" s="204">
        <f>IF(N773="sníž. přenesená",J773,0)</f>
        <v>0</v>
      </c>
      <c r="BI773" s="204">
        <f>IF(N773="nulová",J773,0)</f>
        <v>0</v>
      </c>
      <c r="BJ773" s="12" t="s">
        <v>76</v>
      </c>
      <c r="BK773" s="204">
        <f>ROUND(I773*H773,2)</f>
        <v>0</v>
      </c>
      <c r="BL773" s="12" t="s">
        <v>110</v>
      </c>
      <c r="BM773" s="12" t="s">
        <v>1535</v>
      </c>
    </row>
    <row r="774" s="1" customFormat="1">
      <c r="B774" s="33"/>
      <c r="C774" s="34"/>
      <c r="D774" s="205" t="s">
        <v>112</v>
      </c>
      <c r="E774" s="34"/>
      <c r="F774" s="206" t="s">
        <v>1536</v>
      </c>
      <c r="G774" s="34"/>
      <c r="H774" s="34"/>
      <c r="I774" s="120"/>
      <c r="J774" s="34"/>
      <c r="K774" s="34"/>
      <c r="L774" s="38"/>
      <c r="M774" s="207"/>
      <c r="N774" s="74"/>
      <c r="O774" s="74"/>
      <c r="P774" s="74"/>
      <c r="Q774" s="74"/>
      <c r="R774" s="74"/>
      <c r="S774" s="74"/>
      <c r="T774" s="75"/>
      <c r="AT774" s="12" t="s">
        <v>112</v>
      </c>
      <c r="AU774" s="12" t="s">
        <v>78</v>
      </c>
    </row>
    <row r="775" s="1" customFormat="1">
      <c r="B775" s="33"/>
      <c r="C775" s="34"/>
      <c r="D775" s="205" t="s">
        <v>119</v>
      </c>
      <c r="E775" s="34"/>
      <c r="F775" s="208" t="s">
        <v>1521</v>
      </c>
      <c r="G775" s="34"/>
      <c r="H775" s="34"/>
      <c r="I775" s="120"/>
      <c r="J775" s="34"/>
      <c r="K775" s="34"/>
      <c r="L775" s="38"/>
      <c r="M775" s="207"/>
      <c r="N775" s="74"/>
      <c r="O775" s="74"/>
      <c r="P775" s="74"/>
      <c r="Q775" s="74"/>
      <c r="R775" s="74"/>
      <c r="S775" s="74"/>
      <c r="T775" s="75"/>
      <c r="AT775" s="12" t="s">
        <v>119</v>
      </c>
      <c r="AU775" s="12" t="s">
        <v>78</v>
      </c>
    </row>
    <row r="776" s="1" customFormat="1" ht="22.5" customHeight="1">
      <c r="B776" s="33"/>
      <c r="C776" s="193" t="s">
        <v>1537</v>
      </c>
      <c r="D776" s="193" t="s">
        <v>105</v>
      </c>
      <c r="E776" s="194" t="s">
        <v>1538</v>
      </c>
      <c r="F776" s="195" t="s">
        <v>1539</v>
      </c>
      <c r="G776" s="196" t="s">
        <v>116</v>
      </c>
      <c r="H776" s="197">
        <v>1</v>
      </c>
      <c r="I776" s="198"/>
      <c r="J776" s="199">
        <f>ROUND(I776*H776,2)</f>
        <v>0</v>
      </c>
      <c r="K776" s="195" t="s">
        <v>109</v>
      </c>
      <c r="L776" s="38"/>
      <c r="M776" s="200" t="s">
        <v>1</v>
      </c>
      <c r="N776" s="201" t="s">
        <v>42</v>
      </c>
      <c r="O776" s="74"/>
      <c r="P776" s="202">
        <f>O776*H776</f>
        <v>0</v>
      </c>
      <c r="Q776" s="202">
        <v>0</v>
      </c>
      <c r="R776" s="202">
        <f>Q776*H776</f>
        <v>0</v>
      </c>
      <c r="S776" s="202">
        <v>0</v>
      </c>
      <c r="T776" s="203">
        <f>S776*H776</f>
        <v>0</v>
      </c>
      <c r="AR776" s="12" t="s">
        <v>110</v>
      </c>
      <c r="AT776" s="12" t="s">
        <v>105</v>
      </c>
      <c r="AU776" s="12" t="s">
        <v>78</v>
      </c>
      <c r="AY776" s="12" t="s">
        <v>102</v>
      </c>
      <c r="BE776" s="204">
        <f>IF(N776="základní",J776,0)</f>
        <v>0</v>
      </c>
      <c r="BF776" s="204">
        <f>IF(N776="snížená",J776,0)</f>
        <v>0</v>
      </c>
      <c r="BG776" s="204">
        <f>IF(N776="zákl. přenesená",J776,0)</f>
        <v>0</v>
      </c>
      <c r="BH776" s="204">
        <f>IF(N776="sníž. přenesená",J776,0)</f>
        <v>0</v>
      </c>
      <c r="BI776" s="204">
        <f>IF(N776="nulová",J776,0)</f>
        <v>0</v>
      </c>
      <c r="BJ776" s="12" t="s">
        <v>76</v>
      </c>
      <c r="BK776" s="204">
        <f>ROUND(I776*H776,2)</f>
        <v>0</v>
      </c>
      <c r="BL776" s="12" t="s">
        <v>110</v>
      </c>
      <c r="BM776" s="12" t="s">
        <v>1540</v>
      </c>
    </row>
    <row r="777" s="1" customFormat="1">
      <c r="B777" s="33"/>
      <c r="C777" s="34"/>
      <c r="D777" s="205" t="s">
        <v>112</v>
      </c>
      <c r="E777" s="34"/>
      <c r="F777" s="206" t="s">
        <v>1541</v>
      </c>
      <c r="G777" s="34"/>
      <c r="H777" s="34"/>
      <c r="I777" s="120"/>
      <c r="J777" s="34"/>
      <c r="K777" s="34"/>
      <c r="L777" s="38"/>
      <c r="M777" s="207"/>
      <c r="N777" s="74"/>
      <c r="O777" s="74"/>
      <c r="P777" s="74"/>
      <c r="Q777" s="74"/>
      <c r="R777" s="74"/>
      <c r="S777" s="74"/>
      <c r="T777" s="75"/>
      <c r="AT777" s="12" t="s">
        <v>112</v>
      </c>
      <c r="AU777" s="12" t="s">
        <v>78</v>
      </c>
    </row>
    <row r="778" s="1" customFormat="1">
      <c r="B778" s="33"/>
      <c r="C778" s="34"/>
      <c r="D778" s="205" t="s">
        <v>119</v>
      </c>
      <c r="E778" s="34"/>
      <c r="F778" s="208" t="s">
        <v>1542</v>
      </c>
      <c r="G778" s="34"/>
      <c r="H778" s="34"/>
      <c r="I778" s="120"/>
      <c r="J778" s="34"/>
      <c r="K778" s="34"/>
      <c r="L778" s="38"/>
      <c r="M778" s="207"/>
      <c r="N778" s="74"/>
      <c r="O778" s="74"/>
      <c r="P778" s="74"/>
      <c r="Q778" s="74"/>
      <c r="R778" s="74"/>
      <c r="S778" s="74"/>
      <c r="T778" s="75"/>
      <c r="AT778" s="12" t="s">
        <v>119</v>
      </c>
      <c r="AU778" s="12" t="s">
        <v>78</v>
      </c>
    </row>
    <row r="779" s="1" customFormat="1" ht="22.5" customHeight="1">
      <c r="B779" s="33"/>
      <c r="C779" s="193" t="s">
        <v>1543</v>
      </c>
      <c r="D779" s="193" t="s">
        <v>105</v>
      </c>
      <c r="E779" s="194" t="s">
        <v>1544</v>
      </c>
      <c r="F779" s="195" t="s">
        <v>1545</v>
      </c>
      <c r="G779" s="196" t="s">
        <v>116</v>
      </c>
      <c r="H779" s="197">
        <v>1</v>
      </c>
      <c r="I779" s="198"/>
      <c r="J779" s="199">
        <f>ROUND(I779*H779,2)</f>
        <v>0</v>
      </c>
      <c r="K779" s="195" t="s">
        <v>109</v>
      </c>
      <c r="L779" s="38"/>
      <c r="M779" s="200" t="s">
        <v>1</v>
      </c>
      <c r="N779" s="201" t="s">
        <v>42</v>
      </c>
      <c r="O779" s="74"/>
      <c r="P779" s="202">
        <f>O779*H779</f>
        <v>0</v>
      </c>
      <c r="Q779" s="202">
        <v>0</v>
      </c>
      <c r="R779" s="202">
        <f>Q779*H779</f>
        <v>0</v>
      </c>
      <c r="S779" s="202">
        <v>0</v>
      </c>
      <c r="T779" s="203">
        <f>S779*H779</f>
        <v>0</v>
      </c>
      <c r="AR779" s="12" t="s">
        <v>110</v>
      </c>
      <c r="AT779" s="12" t="s">
        <v>105</v>
      </c>
      <c r="AU779" s="12" t="s">
        <v>78</v>
      </c>
      <c r="AY779" s="12" t="s">
        <v>102</v>
      </c>
      <c r="BE779" s="204">
        <f>IF(N779="základní",J779,0)</f>
        <v>0</v>
      </c>
      <c r="BF779" s="204">
        <f>IF(N779="snížená",J779,0)</f>
        <v>0</v>
      </c>
      <c r="BG779" s="204">
        <f>IF(N779="zákl. přenesená",J779,0)</f>
        <v>0</v>
      </c>
      <c r="BH779" s="204">
        <f>IF(N779="sníž. přenesená",J779,0)</f>
        <v>0</v>
      </c>
      <c r="BI779" s="204">
        <f>IF(N779="nulová",J779,0)</f>
        <v>0</v>
      </c>
      <c r="BJ779" s="12" t="s">
        <v>76</v>
      </c>
      <c r="BK779" s="204">
        <f>ROUND(I779*H779,2)</f>
        <v>0</v>
      </c>
      <c r="BL779" s="12" t="s">
        <v>110</v>
      </c>
      <c r="BM779" s="12" t="s">
        <v>1546</v>
      </c>
    </row>
    <row r="780" s="1" customFormat="1">
      <c r="B780" s="33"/>
      <c r="C780" s="34"/>
      <c r="D780" s="205" t="s">
        <v>112</v>
      </c>
      <c r="E780" s="34"/>
      <c r="F780" s="206" t="s">
        <v>1547</v>
      </c>
      <c r="G780" s="34"/>
      <c r="H780" s="34"/>
      <c r="I780" s="120"/>
      <c r="J780" s="34"/>
      <c r="K780" s="34"/>
      <c r="L780" s="38"/>
      <c r="M780" s="207"/>
      <c r="N780" s="74"/>
      <c r="O780" s="74"/>
      <c r="P780" s="74"/>
      <c r="Q780" s="74"/>
      <c r="R780" s="74"/>
      <c r="S780" s="74"/>
      <c r="T780" s="75"/>
      <c r="AT780" s="12" t="s">
        <v>112</v>
      </c>
      <c r="AU780" s="12" t="s">
        <v>78</v>
      </c>
    </row>
    <row r="781" s="1" customFormat="1">
      <c r="B781" s="33"/>
      <c r="C781" s="34"/>
      <c r="D781" s="205" t="s">
        <v>119</v>
      </c>
      <c r="E781" s="34"/>
      <c r="F781" s="208" t="s">
        <v>1542</v>
      </c>
      <c r="G781" s="34"/>
      <c r="H781" s="34"/>
      <c r="I781" s="120"/>
      <c r="J781" s="34"/>
      <c r="K781" s="34"/>
      <c r="L781" s="38"/>
      <c r="M781" s="207"/>
      <c r="N781" s="74"/>
      <c r="O781" s="74"/>
      <c r="P781" s="74"/>
      <c r="Q781" s="74"/>
      <c r="R781" s="74"/>
      <c r="S781" s="74"/>
      <c r="T781" s="75"/>
      <c r="AT781" s="12" t="s">
        <v>119</v>
      </c>
      <c r="AU781" s="12" t="s">
        <v>78</v>
      </c>
    </row>
    <row r="782" s="1" customFormat="1" ht="22.5" customHeight="1">
      <c r="B782" s="33"/>
      <c r="C782" s="193" t="s">
        <v>1548</v>
      </c>
      <c r="D782" s="193" t="s">
        <v>105</v>
      </c>
      <c r="E782" s="194" t="s">
        <v>1549</v>
      </c>
      <c r="F782" s="195" t="s">
        <v>1550</v>
      </c>
      <c r="G782" s="196" t="s">
        <v>116</v>
      </c>
      <c r="H782" s="197">
        <v>1</v>
      </c>
      <c r="I782" s="198"/>
      <c r="J782" s="199">
        <f>ROUND(I782*H782,2)</f>
        <v>0</v>
      </c>
      <c r="K782" s="195" t="s">
        <v>109</v>
      </c>
      <c r="L782" s="38"/>
      <c r="M782" s="200" t="s">
        <v>1</v>
      </c>
      <c r="N782" s="201" t="s">
        <v>42</v>
      </c>
      <c r="O782" s="74"/>
      <c r="P782" s="202">
        <f>O782*H782</f>
        <v>0</v>
      </c>
      <c r="Q782" s="202">
        <v>0</v>
      </c>
      <c r="R782" s="202">
        <f>Q782*H782</f>
        <v>0</v>
      </c>
      <c r="S782" s="202">
        <v>0</v>
      </c>
      <c r="T782" s="203">
        <f>S782*H782</f>
        <v>0</v>
      </c>
      <c r="AR782" s="12" t="s">
        <v>110</v>
      </c>
      <c r="AT782" s="12" t="s">
        <v>105</v>
      </c>
      <c r="AU782" s="12" t="s">
        <v>78</v>
      </c>
      <c r="AY782" s="12" t="s">
        <v>102</v>
      </c>
      <c r="BE782" s="204">
        <f>IF(N782="základní",J782,0)</f>
        <v>0</v>
      </c>
      <c r="BF782" s="204">
        <f>IF(N782="snížená",J782,0)</f>
        <v>0</v>
      </c>
      <c r="BG782" s="204">
        <f>IF(N782="zákl. přenesená",J782,0)</f>
        <v>0</v>
      </c>
      <c r="BH782" s="204">
        <f>IF(N782="sníž. přenesená",J782,0)</f>
        <v>0</v>
      </c>
      <c r="BI782" s="204">
        <f>IF(N782="nulová",J782,0)</f>
        <v>0</v>
      </c>
      <c r="BJ782" s="12" t="s">
        <v>76</v>
      </c>
      <c r="BK782" s="204">
        <f>ROUND(I782*H782,2)</f>
        <v>0</v>
      </c>
      <c r="BL782" s="12" t="s">
        <v>110</v>
      </c>
      <c r="BM782" s="12" t="s">
        <v>1551</v>
      </c>
    </row>
    <row r="783" s="1" customFormat="1">
      <c r="B783" s="33"/>
      <c r="C783" s="34"/>
      <c r="D783" s="205" t="s">
        <v>112</v>
      </c>
      <c r="E783" s="34"/>
      <c r="F783" s="206" t="s">
        <v>1552</v>
      </c>
      <c r="G783" s="34"/>
      <c r="H783" s="34"/>
      <c r="I783" s="120"/>
      <c r="J783" s="34"/>
      <c r="K783" s="34"/>
      <c r="L783" s="38"/>
      <c r="M783" s="207"/>
      <c r="N783" s="74"/>
      <c r="O783" s="74"/>
      <c r="P783" s="74"/>
      <c r="Q783" s="74"/>
      <c r="R783" s="74"/>
      <c r="S783" s="74"/>
      <c r="T783" s="75"/>
      <c r="AT783" s="12" t="s">
        <v>112</v>
      </c>
      <c r="AU783" s="12" t="s">
        <v>78</v>
      </c>
    </row>
    <row r="784" s="1" customFormat="1">
      <c r="B784" s="33"/>
      <c r="C784" s="34"/>
      <c r="D784" s="205" t="s">
        <v>119</v>
      </c>
      <c r="E784" s="34"/>
      <c r="F784" s="208" t="s">
        <v>1542</v>
      </c>
      <c r="G784" s="34"/>
      <c r="H784" s="34"/>
      <c r="I784" s="120"/>
      <c r="J784" s="34"/>
      <c r="K784" s="34"/>
      <c r="L784" s="38"/>
      <c r="M784" s="207"/>
      <c r="N784" s="74"/>
      <c r="O784" s="74"/>
      <c r="P784" s="74"/>
      <c r="Q784" s="74"/>
      <c r="R784" s="74"/>
      <c r="S784" s="74"/>
      <c r="T784" s="75"/>
      <c r="AT784" s="12" t="s">
        <v>119</v>
      </c>
      <c r="AU784" s="12" t="s">
        <v>78</v>
      </c>
    </row>
    <row r="785" s="1" customFormat="1" ht="22.5" customHeight="1">
      <c r="B785" s="33"/>
      <c r="C785" s="193" t="s">
        <v>1553</v>
      </c>
      <c r="D785" s="193" t="s">
        <v>105</v>
      </c>
      <c r="E785" s="194" t="s">
        <v>1554</v>
      </c>
      <c r="F785" s="195" t="s">
        <v>1555</v>
      </c>
      <c r="G785" s="196" t="s">
        <v>116</v>
      </c>
      <c r="H785" s="197">
        <v>1</v>
      </c>
      <c r="I785" s="198"/>
      <c r="J785" s="199">
        <f>ROUND(I785*H785,2)</f>
        <v>0</v>
      </c>
      <c r="K785" s="195" t="s">
        <v>109</v>
      </c>
      <c r="L785" s="38"/>
      <c r="M785" s="200" t="s">
        <v>1</v>
      </c>
      <c r="N785" s="201" t="s">
        <v>42</v>
      </c>
      <c r="O785" s="74"/>
      <c r="P785" s="202">
        <f>O785*H785</f>
        <v>0</v>
      </c>
      <c r="Q785" s="202">
        <v>0</v>
      </c>
      <c r="R785" s="202">
        <f>Q785*H785</f>
        <v>0</v>
      </c>
      <c r="S785" s="202">
        <v>0</v>
      </c>
      <c r="T785" s="203">
        <f>S785*H785</f>
        <v>0</v>
      </c>
      <c r="AR785" s="12" t="s">
        <v>110</v>
      </c>
      <c r="AT785" s="12" t="s">
        <v>105</v>
      </c>
      <c r="AU785" s="12" t="s">
        <v>78</v>
      </c>
      <c r="AY785" s="12" t="s">
        <v>102</v>
      </c>
      <c r="BE785" s="204">
        <f>IF(N785="základní",J785,0)</f>
        <v>0</v>
      </c>
      <c r="BF785" s="204">
        <f>IF(N785="snížená",J785,0)</f>
        <v>0</v>
      </c>
      <c r="BG785" s="204">
        <f>IF(N785="zákl. přenesená",J785,0)</f>
        <v>0</v>
      </c>
      <c r="BH785" s="204">
        <f>IF(N785="sníž. přenesená",J785,0)</f>
        <v>0</v>
      </c>
      <c r="BI785" s="204">
        <f>IF(N785="nulová",J785,0)</f>
        <v>0</v>
      </c>
      <c r="BJ785" s="12" t="s">
        <v>76</v>
      </c>
      <c r="BK785" s="204">
        <f>ROUND(I785*H785,2)</f>
        <v>0</v>
      </c>
      <c r="BL785" s="12" t="s">
        <v>110</v>
      </c>
      <c r="BM785" s="12" t="s">
        <v>1556</v>
      </c>
    </row>
    <row r="786" s="1" customFormat="1">
      <c r="B786" s="33"/>
      <c r="C786" s="34"/>
      <c r="D786" s="205" t="s">
        <v>112</v>
      </c>
      <c r="E786" s="34"/>
      <c r="F786" s="206" t="s">
        <v>1557</v>
      </c>
      <c r="G786" s="34"/>
      <c r="H786" s="34"/>
      <c r="I786" s="120"/>
      <c r="J786" s="34"/>
      <c r="K786" s="34"/>
      <c r="L786" s="38"/>
      <c r="M786" s="207"/>
      <c r="N786" s="74"/>
      <c r="O786" s="74"/>
      <c r="P786" s="74"/>
      <c r="Q786" s="74"/>
      <c r="R786" s="74"/>
      <c r="S786" s="74"/>
      <c r="T786" s="75"/>
      <c r="AT786" s="12" t="s">
        <v>112</v>
      </c>
      <c r="AU786" s="12" t="s">
        <v>78</v>
      </c>
    </row>
    <row r="787" s="1" customFormat="1">
      <c r="B787" s="33"/>
      <c r="C787" s="34"/>
      <c r="D787" s="205" t="s">
        <v>119</v>
      </c>
      <c r="E787" s="34"/>
      <c r="F787" s="208" t="s">
        <v>1542</v>
      </c>
      <c r="G787" s="34"/>
      <c r="H787" s="34"/>
      <c r="I787" s="120"/>
      <c r="J787" s="34"/>
      <c r="K787" s="34"/>
      <c r="L787" s="38"/>
      <c r="M787" s="207"/>
      <c r="N787" s="74"/>
      <c r="O787" s="74"/>
      <c r="P787" s="74"/>
      <c r="Q787" s="74"/>
      <c r="R787" s="74"/>
      <c r="S787" s="74"/>
      <c r="T787" s="75"/>
      <c r="AT787" s="12" t="s">
        <v>119</v>
      </c>
      <c r="AU787" s="12" t="s">
        <v>78</v>
      </c>
    </row>
    <row r="788" s="1" customFormat="1" ht="22.5" customHeight="1">
      <c r="B788" s="33"/>
      <c r="C788" s="193" t="s">
        <v>1558</v>
      </c>
      <c r="D788" s="193" t="s">
        <v>105</v>
      </c>
      <c r="E788" s="194" t="s">
        <v>1559</v>
      </c>
      <c r="F788" s="195" t="s">
        <v>1560</v>
      </c>
      <c r="G788" s="196" t="s">
        <v>108</v>
      </c>
      <c r="H788" s="197">
        <v>1</v>
      </c>
      <c r="I788" s="198"/>
      <c r="J788" s="199">
        <f>ROUND(I788*H788,2)</f>
        <v>0</v>
      </c>
      <c r="K788" s="195" t="s">
        <v>109</v>
      </c>
      <c r="L788" s="38"/>
      <c r="M788" s="200" t="s">
        <v>1</v>
      </c>
      <c r="N788" s="201" t="s">
        <v>42</v>
      </c>
      <c r="O788" s="74"/>
      <c r="P788" s="202">
        <f>O788*H788</f>
        <v>0</v>
      </c>
      <c r="Q788" s="202">
        <v>0</v>
      </c>
      <c r="R788" s="202">
        <f>Q788*H788</f>
        <v>0</v>
      </c>
      <c r="S788" s="202">
        <v>0</v>
      </c>
      <c r="T788" s="203">
        <f>S788*H788</f>
        <v>0</v>
      </c>
      <c r="AR788" s="12" t="s">
        <v>110</v>
      </c>
      <c r="AT788" s="12" t="s">
        <v>105</v>
      </c>
      <c r="AU788" s="12" t="s">
        <v>78</v>
      </c>
      <c r="AY788" s="12" t="s">
        <v>102</v>
      </c>
      <c r="BE788" s="204">
        <f>IF(N788="základní",J788,0)</f>
        <v>0</v>
      </c>
      <c r="BF788" s="204">
        <f>IF(N788="snížená",J788,0)</f>
        <v>0</v>
      </c>
      <c r="BG788" s="204">
        <f>IF(N788="zákl. přenesená",J788,0)</f>
        <v>0</v>
      </c>
      <c r="BH788" s="204">
        <f>IF(N788="sníž. přenesená",J788,0)</f>
        <v>0</v>
      </c>
      <c r="BI788" s="204">
        <f>IF(N788="nulová",J788,0)</f>
        <v>0</v>
      </c>
      <c r="BJ788" s="12" t="s">
        <v>76</v>
      </c>
      <c r="BK788" s="204">
        <f>ROUND(I788*H788,2)</f>
        <v>0</v>
      </c>
      <c r="BL788" s="12" t="s">
        <v>110</v>
      </c>
      <c r="BM788" s="12" t="s">
        <v>1561</v>
      </c>
    </row>
    <row r="789" s="1" customFormat="1">
      <c r="B789" s="33"/>
      <c r="C789" s="34"/>
      <c r="D789" s="205" t="s">
        <v>112</v>
      </c>
      <c r="E789" s="34"/>
      <c r="F789" s="206" t="s">
        <v>1562</v>
      </c>
      <c r="G789" s="34"/>
      <c r="H789" s="34"/>
      <c r="I789" s="120"/>
      <c r="J789" s="34"/>
      <c r="K789" s="34"/>
      <c r="L789" s="38"/>
      <c r="M789" s="207"/>
      <c r="N789" s="74"/>
      <c r="O789" s="74"/>
      <c r="P789" s="74"/>
      <c r="Q789" s="74"/>
      <c r="R789" s="74"/>
      <c r="S789" s="74"/>
      <c r="T789" s="75"/>
      <c r="AT789" s="12" t="s">
        <v>112</v>
      </c>
      <c r="AU789" s="12" t="s">
        <v>78</v>
      </c>
    </row>
    <row r="790" s="1" customFormat="1">
      <c r="B790" s="33"/>
      <c r="C790" s="34"/>
      <c r="D790" s="205" t="s">
        <v>119</v>
      </c>
      <c r="E790" s="34"/>
      <c r="F790" s="208" t="s">
        <v>1563</v>
      </c>
      <c r="G790" s="34"/>
      <c r="H790" s="34"/>
      <c r="I790" s="120"/>
      <c r="J790" s="34"/>
      <c r="K790" s="34"/>
      <c r="L790" s="38"/>
      <c r="M790" s="207"/>
      <c r="N790" s="74"/>
      <c r="O790" s="74"/>
      <c r="P790" s="74"/>
      <c r="Q790" s="74"/>
      <c r="R790" s="74"/>
      <c r="S790" s="74"/>
      <c r="T790" s="75"/>
      <c r="AT790" s="12" t="s">
        <v>119</v>
      </c>
      <c r="AU790" s="12" t="s">
        <v>78</v>
      </c>
    </row>
    <row r="791" s="1" customFormat="1" ht="22.5" customHeight="1">
      <c r="B791" s="33"/>
      <c r="C791" s="193" t="s">
        <v>1564</v>
      </c>
      <c r="D791" s="193" t="s">
        <v>105</v>
      </c>
      <c r="E791" s="194" t="s">
        <v>1565</v>
      </c>
      <c r="F791" s="195" t="s">
        <v>1566</v>
      </c>
      <c r="G791" s="196" t="s">
        <v>108</v>
      </c>
      <c r="H791" s="197">
        <v>1</v>
      </c>
      <c r="I791" s="198"/>
      <c r="J791" s="199">
        <f>ROUND(I791*H791,2)</f>
        <v>0</v>
      </c>
      <c r="K791" s="195" t="s">
        <v>109</v>
      </c>
      <c r="L791" s="38"/>
      <c r="M791" s="200" t="s">
        <v>1</v>
      </c>
      <c r="N791" s="201" t="s">
        <v>42</v>
      </c>
      <c r="O791" s="74"/>
      <c r="P791" s="202">
        <f>O791*H791</f>
        <v>0</v>
      </c>
      <c r="Q791" s="202">
        <v>0</v>
      </c>
      <c r="R791" s="202">
        <f>Q791*H791</f>
        <v>0</v>
      </c>
      <c r="S791" s="202">
        <v>0</v>
      </c>
      <c r="T791" s="203">
        <f>S791*H791</f>
        <v>0</v>
      </c>
      <c r="AR791" s="12" t="s">
        <v>110</v>
      </c>
      <c r="AT791" s="12" t="s">
        <v>105</v>
      </c>
      <c r="AU791" s="12" t="s">
        <v>78</v>
      </c>
      <c r="AY791" s="12" t="s">
        <v>102</v>
      </c>
      <c r="BE791" s="204">
        <f>IF(N791="základní",J791,0)</f>
        <v>0</v>
      </c>
      <c r="BF791" s="204">
        <f>IF(N791="snížená",J791,0)</f>
        <v>0</v>
      </c>
      <c r="BG791" s="204">
        <f>IF(N791="zákl. přenesená",J791,0)</f>
        <v>0</v>
      </c>
      <c r="BH791" s="204">
        <f>IF(N791="sníž. přenesená",J791,0)</f>
        <v>0</v>
      </c>
      <c r="BI791" s="204">
        <f>IF(N791="nulová",J791,0)</f>
        <v>0</v>
      </c>
      <c r="BJ791" s="12" t="s">
        <v>76</v>
      </c>
      <c r="BK791" s="204">
        <f>ROUND(I791*H791,2)</f>
        <v>0</v>
      </c>
      <c r="BL791" s="12" t="s">
        <v>110</v>
      </c>
      <c r="BM791" s="12" t="s">
        <v>1567</v>
      </c>
    </row>
    <row r="792" s="1" customFormat="1">
      <c r="B792" s="33"/>
      <c r="C792" s="34"/>
      <c r="D792" s="205" t="s">
        <v>112</v>
      </c>
      <c r="E792" s="34"/>
      <c r="F792" s="206" t="s">
        <v>1568</v>
      </c>
      <c r="G792" s="34"/>
      <c r="H792" s="34"/>
      <c r="I792" s="120"/>
      <c r="J792" s="34"/>
      <c r="K792" s="34"/>
      <c r="L792" s="38"/>
      <c r="M792" s="207"/>
      <c r="N792" s="74"/>
      <c r="O792" s="74"/>
      <c r="P792" s="74"/>
      <c r="Q792" s="74"/>
      <c r="R792" s="74"/>
      <c r="S792" s="74"/>
      <c r="T792" s="75"/>
      <c r="AT792" s="12" t="s">
        <v>112</v>
      </c>
      <c r="AU792" s="12" t="s">
        <v>78</v>
      </c>
    </row>
    <row r="793" s="1" customFormat="1">
      <c r="B793" s="33"/>
      <c r="C793" s="34"/>
      <c r="D793" s="205" t="s">
        <v>119</v>
      </c>
      <c r="E793" s="34"/>
      <c r="F793" s="208" t="s">
        <v>1563</v>
      </c>
      <c r="G793" s="34"/>
      <c r="H793" s="34"/>
      <c r="I793" s="120"/>
      <c r="J793" s="34"/>
      <c r="K793" s="34"/>
      <c r="L793" s="38"/>
      <c r="M793" s="207"/>
      <c r="N793" s="74"/>
      <c r="O793" s="74"/>
      <c r="P793" s="74"/>
      <c r="Q793" s="74"/>
      <c r="R793" s="74"/>
      <c r="S793" s="74"/>
      <c r="T793" s="75"/>
      <c r="AT793" s="12" t="s">
        <v>119</v>
      </c>
      <c r="AU793" s="12" t="s">
        <v>78</v>
      </c>
    </row>
    <row r="794" s="1" customFormat="1" ht="22.5" customHeight="1">
      <c r="B794" s="33"/>
      <c r="C794" s="193" t="s">
        <v>1569</v>
      </c>
      <c r="D794" s="193" t="s">
        <v>105</v>
      </c>
      <c r="E794" s="194" t="s">
        <v>1570</v>
      </c>
      <c r="F794" s="195" t="s">
        <v>1571</v>
      </c>
      <c r="G794" s="196" t="s">
        <v>108</v>
      </c>
      <c r="H794" s="197">
        <v>1</v>
      </c>
      <c r="I794" s="198"/>
      <c r="J794" s="199">
        <f>ROUND(I794*H794,2)</f>
        <v>0</v>
      </c>
      <c r="K794" s="195" t="s">
        <v>109</v>
      </c>
      <c r="L794" s="38"/>
      <c r="M794" s="200" t="s">
        <v>1</v>
      </c>
      <c r="N794" s="201" t="s">
        <v>42</v>
      </c>
      <c r="O794" s="74"/>
      <c r="P794" s="202">
        <f>O794*H794</f>
        <v>0</v>
      </c>
      <c r="Q794" s="202">
        <v>0</v>
      </c>
      <c r="R794" s="202">
        <f>Q794*H794</f>
        <v>0</v>
      </c>
      <c r="S794" s="202">
        <v>0</v>
      </c>
      <c r="T794" s="203">
        <f>S794*H794</f>
        <v>0</v>
      </c>
      <c r="AR794" s="12" t="s">
        <v>110</v>
      </c>
      <c r="AT794" s="12" t="s">
        <v>105</v>
      </c>
      <c r="AU794" s="12" t="s">
        <v>78</v>
      </c>
      <c r="AY794" s="12" t="s">
        <v>102</v>
      </c>
      <c r="BE794" s="204">
        <f>IF(N794="základní",J794,0)</f>
        <v>0</v>
      </c>
      <c r="BF794" s="204">
        <f>IF(N794="snížená",J794,0)</f>
        <v>0</v>
      </c>
      <c r="BG794" s="204">
        <f>IF(N794="zákl. přenesená",J794,0)</f>
        <v>0</v>
      </c>
      <c r="BH794" s="204">
        <f>IF(N794="sníž. přenesená",J794,0)</f>
        <v>0</v>
      </c>
      <c r="BI794" s="204">
        <f>IF(N794="nulová",J794,0)</f>
        <v>0</v>
      </c>
      <c r="BJ794" s="12" t="s">
        <v>76</v>
      </c>
      <c r="BK794" s="204">
        <f>ROUND(I794*H794,2)</f>
        <v>0</v>
      </c>
      <c r="BL794" s="12" t="s">
        <v>110</v>
      </c>
      <c r="BM794" s="12" t="s">
        <v>1572</v>
      </c>
    </row>
    <row r="795" s="1" customFormat="1">
      <c r="B795" s="33"/>
      <c r="C795" s="34"/>
      <c r="D795" s="205" t="s">
        <v>112</v>
      </c>
      <c r="E795" s="34"/>
      <c r="F795" s="206" t="s">
        <v>1573</v>
      </c>
      <c r="G795" s="34"/>
      <c r="H795" s="34"/>
      <c r="I795" s="120"/>
      <c r="J795" s="34"/>
      <c r="K795" s="34"/>
      <c r="L795" s="38"/>
      <c r="M795" s="207"/>
      <c r="N795" s="74"/>
      <c r="O795" s="74"/>
      <c r="P795" s="74"/>
      <c r="Q795" s="74"/>
      <c r="R795" s="74"/>
      <c r="S795" s="74"/>
      <c r="T795" s="75"/>
      <c r="AT795" s="12" t="s">
        <v>112</v>
      </c>
      <c r="AU795" s="12" t="s">
        <v>78</v>
      </c>
    </row>
    <row r="796" s="1" customFormat="1">
      <c r="B796" s="33"/>
      <c r="C796" s="34"/>
      <c r="D796" s="205" t="s">
        <v>119</v>
      </c>
      <c r="E796" s="34"/>
      <c r="F796" s="208" t="s">
        <v>1574</v>
      </c>
      <c r="G796" s="34"/>
      <c r="H796" s="34"/>
      <c r="I796" s="120"/>
      <c r="J796" s="34"/>
      <c r="K796" s="34"/>
      <c r="L796" s="38"/>
      <c r="M796" s="207"/>
      <c r="N796" s="74"/>
      <c r="O796" s="74"/>
      <c r="P796" s="74"/>
      <c r="Q796" s="74"/>
      <c r="R796" s="74"/>
      <c r="S796" s="74"/>
      <c r="T796" s="75"/>
      <c r="AT796" s="12" t="s">
        <v>119</v>
      </c>
      <c r="AU796" s="12" t="s">
        <v>78</v>
      </c>
    </row>
    <row r="797" s="1" customFormat="1" ht="22.5" customHeight="1">
      <c r="B797" s="33"/>
      <c r="C797" s="193" t="s">
        <v>1575</v>
      </c>
      <c r="D797" s="193" t="s">
        <v>105</v>
      </c>
      <c r="E797" s="194" t="s">
        <v>1576</v>
      </c>
      <c r="F797" s="195" t="s">
        <v>1577</v>
      </c>
      <c r="G797" s="196" t="s">
        <v>108</v>
      </c>
      <c r="H797" s="197">
        <v>1</v>
      </c>
      <c r="I797" s="198"/>
      <c r="J797" s="199">
        <f>ROUND(I797*H797,2)</f>
        <v>0</v>
      </c>
      <c r="K797" s="195" t="s">
        <v>109</v>
      </c>
      <c r="L797" s="38"/>
      <c r="M797" s="200" t="s">
        <v>1</v>
      </c>
      <c r="N797" s="201" t="s">
        <v>42</v>
      </c>
      <c r="O797" s="74"/>
      <c r="P797" s="202">
        <f>O797*H797</f>
        <v>0</v>
      </c>
      <c r="Q797" s="202">
        <v>0</v>
      </c>
      <c r="R797" s="202">
        <f>Q797*H797</f>
        <v>0</v>
      </c>
      <c r="S797" s="202">
        <v>0</v>
      </c>
      <c r="T797" s="203">
        <f>S797*H797</f>
        <v>0</v>
      </c>
      <c r="AR797" s="12" t="s">
        <v>110</v>
      </c>
      <c r="AT797" s="12" t="s">
        <v>105</v>
      </c>
      <c r="AU797" s="12" t="s">
        <v>78</v>
      </c>
      <c r="AY797" s="12" t="s">
        <v>102</v>
      </c>
      <c r="BE797" s="204">
        <f>IF(N797="základní",J797,0)</f>
        <v>0</v>
      </c>
      <c r="BF797" s="204">
        <f>IF(N797="snížená",J797,0)</f>
        <v>0</v>
      </c>
      <c r="BG797" s="204">
        <f>IF(N797="zákl. přenesená",J797,0)</f>
        <v>0</v>
      </c>
      <c r="BH797" s="204">
        <f>IF(N797="sníž. přenesená",J797,0)</f>
        <v>0</v>
      </c>
      <c r="BI797" s="204">
        <f>IF(N797="nulová",J797,0)</f>
        <v>0</v>
      </c>
      <c r="BJ797" s="12" t="s">
        <v>76</v>
      </c>
      <c r="BK797" s="204">
        <f>ROUND(I797*H797,2)</f>
        <v>0</v>
      </c>
      <c r="BL797" s="12" t="s">
        <v>110</v>
      </c>
      <c r="BM797" s="12" t="s">
        <v>1578</v>
      </c>
    </row>
    <row r="798" s="1" customFormat="1">
      <c r="B798" s="33"/>
      <c r="C798" s="34"/>
      <c r="D798" s="205" t="s">
        <v>112</v>
      </c>
      <c r="E798" s="34"/>
      <c r="F798" s="206" t="s">
        <v>1579</v>
      </c>
      <c r="G798" s="34"/>
      <c r="H798" s="34"/>
      <c r="I798" s="120"/>
      <c r="J798" s="34"/>
      <c r="K798" s="34"/>
      <c r="L798" s="38"/>
      <c r="M798" s="207"/>
      <c r="N798" s="74"/>
      <c r="O798" s="74"/>
      <c r="P798" s="74"/>
      <c r="Q798" s="74"/>
      <c r="R798" s="74"/>
      <c r="S798" s="74"/>
      <c r="T798" s="75"/>
      <c r="AT798" s="12" t="s">
        <v>112</v>
      </c>
      <c r="AU798" s="12" t="s">
        <v>78</v>
      </c>
    </row>
    <row r="799" s="1" customFormat="1">
      <c r="B799" s="33"/>
      <c r="C799" s="34"/>
      <c r="D799" s="205" t="s">
        <v>119</v>
      </c>
      <c r="E799" s="34"/>
      <c r="F799" s="208" t="s">
        <v>1574</v>
      </c>
      <c r="G799" s="34"/>
      <c r="H799" s="34"/>
      <c r="I799" s="120"/>
      <c r="J799" s="34"/>
      <c r="K799" s="34"/>
      <c r="L799" s="38"/>
      <c r="M799" s="207"/>
      <c r="N799" s="74"/>
      <c r="O799" s="74"/>
      <c r="P799" s="74"/>
      <c r="Q799" s="74"/>
      <c r="R799" s="74"/>
      <c r="S799" s="74"/>
      <c r="T799" s="75"/>
      <c r="AT799" s="12" t="s">
        <v>119</v>
      </c>
      <c r="AU799" s="12" t="s">
        <v>78</v>
      </c>
    </row>
    <row r="800" s="1" customFormat="1" ht="22.5" customHeight="1">
      <c r="B800" s="33"/>
      <c r="C800" s="193" t="s">
        <v>1580</v>
      </c>
      <c r="D800" s="193" t="s">
        <v>105</v>
      </c>
      <c r="E800" s="194" t="s">
        <v>1581</v>
      </c>
      <c r="F800" s="195" t="s">
        <v>1582</v>
      </c>
      <c r="G800" s="196" t="s">
        <v>108</v>
      </c>
      <c r="H800" s="197">
        <v>1</v>
      </c>
      <c r="I800" s="198"/>
      <c r="J800" s="199">
        <f>ROUND(I800*H800,2)</f>
        <v>0</v>
      </c>
      <c r="K800" s="195" t="s">
        <v>109</v>
      </c>
      <c r="L800" s="38"/>
      <c r="M800" s="200" t="s">
        <v>1</v>
      </c>
      <c r="N800" s="201" t="s">
        <v>42</v>
      </c>
      <c r="O800" s="74"/>
      <c r="P800" s="202">
        <f>O800*H800</f>
        <v>0</v>
      </c>
      <c r="Q800" s="202">
        <v>0</v>
      </c>
      <c r="R800" s="202">
        <f>Q800*H800</f>
        <v>0</v>
      </c>
      <c r="S800" s="202">
        <v>0</v>
      </c>
      <c r="T800" s="203">
        <f>S800*H800</f>
        <v>0</v>
      </c>
      <c r="AR800" s="12" t="s">
        <v>110</v>
      </c>
      <c r="AT800" s="12" t="s">
        <v>105</v>
      </c>
      <c r="AU800" s="12" t="s">
        <v>78</v>
      </c>
      <c r="AY800" s="12" t="s">
        <v>102</v>
      </c>
      <c r="BE800" s="204">
        <f>IF(N800="základní",J800,0)</f>
        <v>0</v>
      </c>
      <c r="BF800" s="204">
        <f>IF(N800="snížená",J800,0)</f>
        <v>0</v>
      </c>
      <c r="BG800" s="204">
        <f>IF(N800="zákl. přenesená",J800,0)</f>
        <v>0</v>
      </c>
      <c r="BH800" s="204">
        <f>IF(N800="sníž. přenesená",J800,0)</f>
        <v>0</v>
      </c>
      <c r="BI800" s="204">
        <f>IF(N800="nulová",J800,0)</f>
        <v>0</v>
      </c>
      <c r="BJ800" s="12" t="s">
        <v>76</v>
      </c>
      <c r="BK800" s="204">
        <f>ROUND(I800*H800,2)</f>
        <v>0</v>
      </c>
      <c r="BL800" s="12" t="s">
        <v>110</v>
      </c>
      <c r="BM800" s="12" t="s">
        <v>1583</v>
      </c>
    </row>
    <row r="801" s="1" customFormat="1">
      <c r="B801" s="33"/>
      <c r="C801" s="34"/>
      <c r="D801" s="205" t="s">
        <v>112</v>
      </c>
      <c r="E801" s="34"/>
      <c r="F801" s="206" t="s">
        <v>1584</v>
      </c>
      <c r="G801" s="34"/>
      <c r="H801" s="34"/>
      <c r="I801" s="120"/>
      <c r="J801" s="34"/>
      <c r="K801" s="34"/>
      <c r="L801" s="38"/>
      <c r="M801" s="207"/>
      <c r="N801" s="74"/>
      <c r="O801" s="74"/>
      <c r="P801" s="74"/>
      <c r="Q801" s="74"/>
      <c r="R801" s="74"/>
      <c r="S801" s="74"/>
      <c r="T801" s="75"/>
      <c r="AT801" s="12" t="s">
        <v>112</v>
      </c>
      <c r="AU801" s="12" t="s">
        <v>78</v>
      </c>
    </row>
    <row r="802" s="1" customFormat="1">
      <c r="B802" s="33"/>
      <c r="C802" s="34"/>
      <c r="D802" s="205" t="s">
        <v>119</v>
      </c>
      <c r="E802" s="34"/>
      <c r="F802" s="208" t="s">
        <v>1574</v>
      </c>
      <c r="G802" s="34"/>
      <c r="H802" s="34"/>
      <c r="I802" s="120"/>
      <c r="J802" s="34"/>
      <c r="K802" s="34"/>
      <c r="L802" s="38"/>
      <c r="M802" s="207"/>
      <c r="N802" s="74"/>
      <c r="O802" s="74"/>
      <c r="P802" s="74"/>
      <c r="Q802" s="74"/>
      <c r="R802" s="74"/>
      <c r="S802" s="74"/>
      <c r="T802" s="75"/>
      <c r="AT802" s="12" t="s">
        <v>119</v>
      </c>
      <c r="AU802" s="12" t="s">
        <v>78</v>
      </c>
    </row>
    <row r="803" s="1" customFormat="1" ht="22.5" customHeight="1">
      <c r="B803" s="33"/>
      <c r="C803" s="193" t="s">
        <v>1585</v>
      </c>
      <c r="D803" s="193" t="s">
        <v>105</v>
      </c>
      <c r="E803" s="194" t="s">
        <v>1586</v>
      </c>
      <c r="F803" s="195" t="s">
        <v>1587</v>
      </c>
      <c r="G803" s="196" t="s">
        <v>108</v>
      </c>
      <c r="H803" s="197">
        <v>1</v>
      </c>
      <c r="I803" s="198"/>
      <c r="J803" s="199">
        <f>ROUND(I803*H803,2)</f>
        <v>0</v>
      </c>
      <c r="K803" s="195" t="s">
        <v>109</v>
      </c>
      <c r="L803" s="38"/>
      <c r="M803" s="200" t="s">
        <v>1</v>
      </c>
      <c r="N803" s="201" t="s">
        <v>42</v>
      </c>
      <c r="O803" s="74"/>
      <c r="P803" s="202">
        <f>O803*H803</f>
        <v>0</v>
      </c>
      <c r="Q803" s="202">
        <v>0</v>
      </c>
      <c r="R803" s="202">
        <f>Q803*H803</f>
        <v>0</v>
      </c>
      <c r="S803" s="202">
        <v>0</v>
      </c>
      <c r="T803" s="203">
        <f>S803*H803</f>
        <v>0</v>
      </c>
      <c r="AR803" s="12" t="s">
        <v>110</v>
      </c>
      <c r="AT803" s="12" t="s">
        <v>105</v>
      </c>
      <c r="AU803" s="12" t="s">
        <v>78</v>
      </c>
      <c r="AY803" s="12" t="s">
        <v>102</v>
      </c>
      <c r="BE803" s="204">
        <f>IF(N803="základní",J803,0)</f>
        <v>0</v>
      </c>
      <c r="BF803" s="204">
        <f>IF(N803="snížená",J803,0)</f>
        <v>0</v>
      </c>
      <c r="BG803" s="204">
        <f>IF(N803="zákl. přenesená",J803,0)</f>
        <v>0</v>
      </c>
      <c r="BH803" s="204">
        <f>IF(N803="sníž. přenesená",J803,0)</f>
        <v>0</v>
      </c>
      <c r="BI803" s="204">
        <f>IF(N803="nulová",J803,0)</f>
        <v>0</v>
      </c>
      <c r="BJ803" s="12" t="s">
        <v>76</v>
      </c>
      <c r="BK803" s="204">
        <f>ROUND(I803*H803,2)</f>
        <v>0</v>
      </c>
      <c r="BL803" s="12" t="s">
        <v>110</v>
      </c>
      <c r="BM803" s="12" t="s">
        <v>1588</v>
      </c>
    </row>
    <row r="804" s="1" customFormat="1">
      <c r="B804" s="33"/>
      <c r="C804" s="34"/>
      <c r="D804" s="205" t="s">
        <v>112</v>
      </c>
      <c r="E804" s="34"/>
      <c r="F804" s="206" t="s">
        <v>1589</v>
      </c>
      <c r="G804" s="34"/>
      <c r="H804" s="34"/>
      <c r="I804" s="120"/>
      <c r="J804" s="34"/>
      <c r="K804" s="34"/>
      <c r="L804" s="38"/>
      <c r="M804" s="207"/>
      <c r="N804" s="74"/>
      <c r="O804" s="74"/>
      <c r="P804" s="74"/>
      <c r="Q804" s="74"/>
      <c r="R804" s="74"/>
      <c r="S804" s="74"/>
      <c r="T804" s="75"/>
      <c r="AT804" s="12" t="s">
        <v>112</v>
      </c>
      <c r="AU804" s="12" t="s">
        <v>78</v>
      </c>
    </row>
    <row r="805" s="1" customFormat="1" ht="22.5" customHeight="1">
      <c r="B805" s="33"/>
      <c r="C805" s="193" t="s">
        <v>1590</v>
      </c>
      <c r="D805" s="193" t="s">
        <v>105</v>
      </c>
      <c r="E805" s="194" t="s">
        <v>1591</v>
      </c>
      <c r="F805" s="195" t="s">
        <v>1592</v>
      </c>
      <c r="G805" s="196" t="s">
        <v>108</v>
      </c>
      <c r="H805" s="197">
        <v>1</v>
      </c>
      <c r="I805" s="198"/>
      <c r="J805" s="199">
        <f>ROUND(I805*H805,2)</f>
        <v>0</v>
      </c>
      <c r="K805" s="195" t="s">
        <v>109</v>
      </c>
      <c r="L805" s="38"/>
      <c r="M805" s="200" t="s">
        <v>1</v>
      </c>
      <c r="N805" s="201" t="s">
        <v>42</v>
      </c>
      <c r="O805" s="74"/>
      <c r="P805" s="202">
        <f>O805*H805</f>
        <v>0</v>
      </c>
      <c r="Q805" s="202">
        <v>0</v>
      </c>
      <c r="R805" s="202">
        <f>Q805*H805</f>
        <v>0</v>
      </c>
      <c r="S805" s="202">
        <v>0</v>
      </c>
      <c r="T805" s="203">
        <f>S805*H805</f>
        <v>0</v>
      </c>
      <c r="AR805" s="12" t="s">
        <v>110</v>
      </c>
      <c r="AT805" s="12" t="s">
        <v>105</v>
      </c>
      <c r="AU805" s="12" t="s">
        <v>78</v>
      </c>
      <c r="AY805" s="12" t="s">
        <v>102</v>
      </c>
      <c r="BE805" s="204">
        <f>IF(N805="základní",J805,0)</f>
        <v>0</v>
      </c>
      <c r="BF805" s="204">
        <f>IF(N805="snížená",J805,0)</f>
        <v>0</v>
      </c>
      <c r="BG805" s="204">
        <f>IF(N805="zákl. přenesená",J805,0)</f>
        <v>0</v>
      </c>
      <c r="BH805" s="204">
        <f>IF(N805="sníž. přenesená",J805,0)</f>
        <v>0</v>
      </c>
      <c r="BI805" s="204">
        <f>IF(N805="nulová",J805,0)</f>
        <v>0</v>
      </c>
      <c r="BJ805" s="12" t="s">
        <v>76</v>
      </c>
      <c r="BK805" s="204">
        <f>ROUND(I805*H805,2)</f>
        <v>0</v>
      </c>
      <c r="BL805" s="12" t="s">
        <v>110</v>
      </c>
      <c r="BM805" s="12" t="s">
        <v>1593</v>
      </c>
    </row>
    <row r="806" s="1" customFormat="1">
      <c r="B806" s="33"/>
      <c r="C806" s="34"/>
      <c r="D806" s="205" t="s">
        <v>112</v>
      </c>
      <c r="E806" s="34"/>
      <c r="F806" s="206" t="s">
        <v>1594</v>
      </c>
      <c r="G806" s="34"/>
      <c r="H806" s="34"/>
      <c r="I806" s="120"/>
      <c r="J806" s="34"/>
      <c r="K806" s="34"/>
      <c r="L806" s="38"/>
      <c r="M806" s="207"/>
      <c r="N806" s="74"/>
      <c r="O806" s="74"/>
      <c r="P806" s="74"/>
      <c r="Q806" s="74"/>
      <c r="R806" s="74"/>
      <c r="S806" s="74"/>
      <c r="T806" s="75"/>
      <c r="AT806" s="12" t="s">
        <v>112</v>
      </c>
      <c r="AU806" s="12" t="s">
        <v>78</v>
      </c>
    </row>
    <row r="807" s="1" customFormat="1" ht="22.5" customHeight="1">
      <c r="B807" s="33"/>
      <c r="C807" s="193" t="s">
        <v>1595</v>
      </c>
      <c r="D807" s="193" t="s">
        <v>105</v>
      </c>
      <c r="E807" s="194" t="s">
        <v>1596</v>
      </c>
      <c r="F807" s="195" t="s">
        <v>1597</v>
      </c>
      <c r="G807" s="196" t="s">
        <v>108</v>
      </c>
      <c r="H807" s="197">
        <v>1</v>
      </c>
      <c r="I807" s="198"/>
      <c r="J807" s="199">
        <f>ROUND(I807*H807,2)</f>
        <v>0</v>
      </c>
      <c r="K807" s="195" t="s">
        <v>109</v>
      </c>
      <c r="L807" s="38"/>
      <c r="M807" s="200" t="s">
        <v>1</v>
      </c>
      <c r="N807" s="201" t="s">
        <v>42</v>
      </c>
      <c r="O807" s="74"/>
      <c r="P807" s="202">
        <f>O807*H807</f>
        <v>0</v>
      </c>
      <c r="Q807" s="202">
        <v>0</v>
      </c>
      <c r="R807" s="202">
        <f>Q807*H807</f>
        <v>0</v>
      </c>
      <c r="S807" s="202">
        <v>0</v>
      </c>
      <c r="T807" s="203">
        <f>S807*H807</f>
        <v>0</v>
      </c>
      <c r="AR807" s="12" t="s">
        <v>110</v>
      </c>
      <c r="AT807" s="12" t="s">
        <v>105</v>
      </c>
      <c r="AU807" s="12" t="s">
        <v>78</v>
      </c>
      <c r="AY807" s="12" t="s">
        <v>102</v>
      </c>
      <c r="BE807" s="204">
        <f>IF(N807="základní",J807,0)</f>
        <v>0</v>
      </c>
      <c r="BF807" s="204">
        <f>IF(N807="snížená",J807,0)</f>
        <v>0</v>
      </c>
      <c r="BG807" s="204">
        <f>IF(N807="zákl. přenesená",J807,0)</f>
        <v>0</v>
      </c>
      <c r="BH807" s="204">
        <f>IF(N807="sníž. přenesená",J807,0)</f>
        <v>0</v>
      </c>
      <c r="BI807" s="204">
        <f>IF(N807="nulová",J807,0)</f>
        <v>0</v>
      </c>
      <c r="BJ807" s="12" t="s">
        <v>76</v>
      </c>
      <c r="BK807" s="204">
        <f>ROUND(I807*H807,2)</f>
        <v>0</v>
      </c>
      <c r="BL807" s="12" t="s">
        <v>110</v>
      </c>
      <c r="BM807" s="12" t="s">
        <v>1598</v>
      </c>
    </row>
    <row r="808" s="1" customFormat="1">
      <c r="B808" s="33"/>
      <c r="C808" s="34"/>
      <c r="D808" s="205" t="s">
        <v>112</v>
      </c>
      <c r="E808" s="34"/>
      <c r="F808" s="206" t="s">
        <v>1599</v>
      </c>
      <c r="G808" s="34"/>
      <c r="H808" s="34"/>
      <c r="I808" s="120"/>
      <c r="J808" s="34"/>
      <c r="K808" s="34"/>
      <c r="L808" s="38"/>
      <c r="M808" s="207"/>
      <c r="N808" s="74"/>
      <c r="O808" s="74"/>
      <c r="P808" s="74"/>
      <c r="Q808" s="74"/>
      <c r="R808" s="74"/>
      <c r="S808" s="74"/>
      <c r="T808" s="75"/>
      <c r="AT808" s="12" t="s">
        <v>112</v>
      </c>
      <c r="AU808" s="12" t="s">
        <v>78</v>
      </c>
    </row>
    <row r="809" s="1" customFormat="1" ht="22.5" customHeight="1">
      <c r="B809" s="33"/>
      <c r="C809" s="193" t="s">
        <v>1600</v>
      </c>
      <c r="D809" s="193" t="s">
        <v>105</v>
      </c>
      <c r="E809" s="194" t="s">
        <v>1601</v>
      </c>
      <c r="F809" s="195" t="s">
        <v>1602</v>
      </c>
      <c r="G809" s="196" t="s">
        <v>108</v>
      </c>
      <c r="H809" s="197">
        <v>1</v>
      </c>
      <c r="I809" s="198"/>
      <c r="J809" s="199">
        <f>ROUND(I809*H809,2)</f>
        <v>0</v>
      </c>
      <c r="K809" s="195" t="s">
        <v>109</v>
      </c>
      <c r="L809" s="38"/>
      <c r="M809" s="200" t="s">
        <v>1</v>
      </c>
      <c r="N809" s="201" t="s">
        <v>42</v>
      </c>
      <c r="O809" s="74"/>
      <c r="P809" s="202">
        <f>O809*H809</f>
        <v>0</v>
      </c>
      <c r="Q809" s="202">
        <v>0</v>
      </c>
      <c r="R809" s="202">
        <f>Q809*H809</f>
        <v>0</v>
      </c>
      <c r="S809" s="202">
        <v>0</v>
      </c>
      <c r="T809" s="203">
        <f>S809*H809</f>
        <v>0</v>
      </c>
      <c r="AR809" s="12" t="s">
        <v>110</v>
      </c>
      <c r="AT809" s="12" t="s">
        <v>105</v>
      </c>
      <c r="AU809" s="12" t="s">
        <v>78</v>
      </c>
      <c r="AY809" s="12" t="s">
        <v>102</v>
      </c>
      <c r="BE809" s="204">
        <f>IF(N809="základní",J809,0)</f>
        <v>0</v>
      </c>
      <c r="BF809" s="204">
        <f>IF(N809="snížená",J809,0)</f>
        <v>0</v>
      </c>
      <c r="BG809" s="204">
        <f>IF(N809="zákl. přenesená",J809,0)</f>
        <v>0</v>
      </c>
      <c r="BH809" s="204">
        <f>IF(N809="sníž. přenesená",J809,0)</f>
        <v>0</v>
      </c>
      <c r="BI809" s="204">
        <f>IF(N809="nulová",J809,0)</f>
        <v>0</v>
      </c>
      <c r="BJ809" s="12" t="s">
        <v>76</v>
      </c>
      <c r="BK809" s="204">
        <f>ROUND(I809*H809,2)</f>
        <v>0</v>
      </c>
      <c r="BL809" s="12" t="s">
        <v>110</v>
      </c>
      <c r="BM809" s="12" t="s">
        <v>1603</v>
      </c>
    </row>
    <row r="810" s="1" customFormat="1">
      <c r="B810" s="33"/>
      <c r="C810" s="34"/>
      <c r="D810" s="205" t="s">
        <v>112</v>
      </c>
      <c r="E810" s="34"/>
      <c r="F810" s="206" t="s">
        <v>1604</v>
      </c>
      <c r="G810" s="34"/>
      <c r="H810" s="34"/>
      <c r="I810" s="120"/>
      <c r="J810" s="34"/>
      <c r="K810" s="34"/>
      <c r="L810" s="38"/>
      <c r="M810" s="209"/>
      <c r="N810" s="210"/>
      <c r="O810" s="210"/>
      <c r="P810" s="210"/>
      <c r="Q810" s="210"/>
      <c r="R810" s="210"/>
      <c r="S810" s="210"/>
      <c r="T810" s="211"/>
      <c r="AT810" s="12" t="s">
        <v>112</v>
      </c>
      <c r="AU810" s="12" t="s">
        <v>78</v>
      </c>
    </row>
    <row r="811" s="1" customFormat="1" ht="6.96" customHeight="1">
      <c r="B811" s="52"/>
      <c r="C811" s="53"/>
      <c r="D811" s="53"/>
      <c r="E811" s="53"/>
      <c r="F811" s="53"/>
      <c r="G811" s="53"/>
      <c r="H811" s="53"/>
      <c r="I811" s="144"/>
      <c r="J811" s="53"/>
      <c r="K811" s="53"/>
      <c r="L811" s="38"/>
    </row>
  </sheetData>
  <sheetProtection sheet="1" autoFilter="0" formatColumns="0" formatRows="0" objects="1" scenarios="1" spinCount="100000" saltValue="oU001+EcLhIW/waEx23iKiJM2FvWqKNFuPmbN9/O/LOJM1ff4gx2KRS+jhLtRKQYCC/bgpY5g/xNmr9FH+YQew==" hashValue="8STDkgw7VYAArKyFo6tPIVmkazILF53EOtFhLTw474FNlEFNzXb9L0ya3MkSQoZUnr+tFg4j3E0hgxNLQGm84Q==" algorithmName="SHA-512" password="CC35"/>
  <autoFilter ref="C74:K810"/>
  <mergeCells count="6">
    <mergeCell ref="E7:H7"/>
    <mergeCell ref="E16:H16"/>
    <mergeCell ref="E25:H25"/>
    <mergeCell ref="E46:H46"/>
    <mergeCell ref="E67:H6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Znamenaný Zdeněk, Ing.</dc:creator>
  <cp:lastModifiedBy>Znamenaný Zdeněk, Ing.</cp:lastModifiedBy>
  <dcterms:created xsi:type="dcterms:W3CDTF">2019-02-13T07:12:29Z</dcterms:created>
  <dcterms:modified xsi:type="dcterms:W3CDTF">2019-02-13T07:12:31Z</dcterms:modified>
</cp:coreProperties>
</file>